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5985" tabRatio="524" activeTab="0"/>
  </bookViews>
  <sheets>
    <sheet name="Orçamento" sheetId="1" r:id="rId1"/>
    <sheet name="Cronograma_bloco_20" sheetId="2" r:id="rId2"/>
  </sheets>
  <definedNames>
    <definedName name="_xlfn.ANCHORARRAY" hidden="1">#NAME?</definedName>
    <definedName name="_xlnm.Print_Area" localSheetId="1">'Cronograma_bloco_20'!$A$1:$O$55</definedName>
    <definedName name="_xlnm.Print_Area" localSheetId="0">'Orçamento'!$A$1:$M$270</definedName>
    <definedName name="_xlnm.Print_Area" localSheetId="1">'Cronograma_bloco_20'!$A$1:$O$55</definedName>
    <definedName name="_xlnm.Print_Area" localSheetId="0">'Orçamento'!$A$1:$M$262</definedName>
    <definedName name="_xlnm.Print_Titles" localSheetId="0">'Orçamento'!$1:$15</definedName>
    <definedName name="_xlnm.Print_Titles" localSheetId="0">'Orçamento'!$1:$15</definedName>
  </definedNames>
  <calcPr fullCalcOnLoad="1"/>
</workbook>
</file>

<file path=xl/sharedStrings.xml><?xml version="1.0" encoding="utf-8"?>
<sst xmlns="http://schemas.openxmlformats.org/spreadsheetml/2006/main" count="602" uniqueCount="307">
  <si>
    <t xml:space="preserve"> 2. 7. PLACAS DE IDENTIFICAÇÃO DE EXERCÍCIO PROFISSIONAL EM OBRAS</t>
  </si>
  <si>
    <t>Custo Unit. Total</t>
  </si>
  <si>
    <t>Mão-de-Obra</t>
  </si>
  <si>
    <t>Material</t>
  </si>
  <si>
    <t>BDI</t>
  </si>
  <si>
    <t>Item/Descrição</t>
  </si>
  <si>
    <t>Qtd.</t>
  </si>
  <si>
    <t>Un</t>
  </si>
  <si>
    <t>Valor</t>
  </si>
  <si>
    <t>%</t>
  </si>
  <si>
    <t>10. INSTALAÇÕES ELÉTRICAS</t>
  </si>
  <si>
    <t>17. PINTURA</t>
  </si>
  <si>
    <t>18. SERVIÇOS COMPLEMENTARES</t>
  </si>
  <si>
    <t>TOTAL DO ORÇAMENTO</t>
  </si>
  <si>
    <t xml:space="preserve">Custo Direto </t>
  </si>
  <si>
    <t>Custo Unitário</t>
  </si>
  <si>
    <t>Custo Parcial</t>
  </si>
  <si>
    <t>Planilha de Orçamento - GLOBAL</t>
  </si>
  <si>
    <t>Sub-Total do Item</t>
  </si>
  <si>
    <t>Total do Item</t>
  </si>
  <si>
    <r>
      <t xml:space="preserve">Cliente: </t>
    </r>
    <r>
      <rPr>
        <sz val="12"/>
        <color indexed="8"/>
        <rFont val="Arial"/>
        <family val="2"/>
      </rPr>
      <t>Instituto Federal Sul-Rio-Grandense</t>
    </r>
  </si>
  <si>
    <t>BDI =</t>
  </si>
  <si>
    <t>ITEM</t>
  </si>
  <si>
    <t>TOTAL</t>
  </si>
  <si>
    <t>VALOR</t>
  </si>
  <si>
    <t>10.   INSTALAÇÕES ELÉTRICAS</t>
  </si>
  <si>
    <t>17.   PINTURA</t>
  </si>
  <si>
    <t>18.   SERVIÇOS COMPLEMENTARES</t>
  </si>
  <si>
    <t>Total  da Etapa</t>
  </si>
  <si>
    <t>Total Acumulado</t>
  </si>
  <si>
    <t>30 dias</t>
  </si>
  <si>
    <t>60 dias</t>
  </si>
  <si>
    <t xml:space="preserve"> 2. SERVIÇOS PRELIMINARES / TÉCNICOS</t>
  </si>
  <si>
    <t xml:space="preserve"> 2.   SERVIÇOS PRELIMINARES / TÉCNICOS</t>
  </si>
  <si>
    <t xml:space="preserve"> 7.   ALVENARIA / VEDAÇÃO / DIVISÓRIA</t>
  </si>
  <si>
    <t>21.   GERENCIAMENTO DE OBRAS / FISCALIZAÇÃO</t>
  </si>
  <si>
    <t xml:space="preserve"> 3. MOVIMENTO DE TERRA</t>
  </si>
  <si>
    <t xml:space="preserve"> 9. COBERTURA</t>
  </si>
  <si>
    <t>90 dias</t>
  </si>
  <si>
    <t xml:space="preserve"> 1.   PROJETOS</t>
  </si>
  <si>
    <t xml:space="preserve"> 3.   MOVIMENTO DE TERRA</t>
  </si>
  <si>
    <t xml:space="preserve"> 4.   INFRA-ESTRUTURA / FUNDAÇÕES SIMPLES</t>
  </si>
  <si>
    <t xml:space="preserve"> 6.   SUPERESTRUTURA</t>
  </si>
  <si>
    <t xml:space="preserve"> 8.   ESQUADRIAS</t>
  </si>
  <si>
    <t xml:space="preserve"> 9.   COBERTURA</t>
  </si>
  <si>
    <t>15.   REVESTIMENTOS</t>
  </si>
  <si>
    <t>16.   VIDROS</t>
  </si>
  <si>
    <t>24.   PISO</t>
  </si>
  <si>
    <t xml:space="preserve"> 2. 9. LOCAÇÃO DA OBRA</t>
  </si>
  <si>
    <t>.1  LOCACAO DE OBRA POR M2 CONSTRUIDO</t>
  </si>
  <si>
    <t>M2</t>
  </si>
  <si>
    <t>M3</t>
  </si>
  <si>
    <t>KG</t>
  </si>
  <si>
    <t xml:space="preserve">M </t>
  </si>
  <si>
    <t>UN</t>
  </si>
  <si>
    <t xml:space="preserve"> 6. 1. 1. PILARES</t>
  </si>
  <si>
    <t xml:space="preserve"> 9. 1. ESTRUTURA</t>
  </si>
  <si>
    <t xml:space="preserve"> 9. 2. TELHAMENTO</t>
  </si>
  <si>
    <t>10. 1. INSTALAÇÕES DE BAIXA TENSÃO</t>
  </si>
  <si>
    <t>10. 1. 1. LUMINÁRIAS</t>
  </si>
  <si>
    <t>10. 1. 2. INTERRUPTORES, TOMADAS E ACESSÓRIOS</t>
  </si>
  <si>
    <t>10. 1. 3. CONDUTORES</t>
  </si>
  <si>
    <t>.1  CABO ISOLADO FLEXIVEL 1.5mm2 (14AWG)</t>
  </si>
  <si>
    <t>.2  CABO ISOLADO FLEXIVEL 2.5mm2 (12AWG)</t>
  </si>
  <si>
    <t>10. 1. 4. ELETRODUTOS E ACESSÓRIOS</t>
  </si>
  <si>
    <t>10. 1. 5. QUADROS DE CARGA</t>
  </si>
  <si>
    <t>10. 1. 6. DISJUNTORES</t>
  </si>
  <si>
    <t>.2  DISJUNTOR MONOPOLAR 20A</t>
  </si>
  <si>
    <t>10. 1. 7. CAIXAS DE PASSAGEM</t>
  </si>
  <si>
    <t>18. 5. LIMPEZA E ENTREGA DA OBRA</t>
  </si>
  <si>
    <t xml:space="preserve"> 6. SUPERESTRUTURA</t>
  </si>
  <si>
    <t xml:space="preserve"> 9. 1. 2. METÁLICA</t>
  </si>
  <si>
    <t xml:space="preserve"> 9. 2. 2. COM TELHAS METÁLICAS</t>
  </si>
  <si>
    <t xml:space="preserve"> 2. 6. 3. TELA DE POLIETILENO</t>
  </si>
  <si>
    <t>CRONOGRAMA FÍSICO-FINANCEIRO</t>
  </si>
  <si>
    <r>
      <t xml:space="preserve">Endereço: </t>
    </r>
    <r>
      <rPr>
        <sz val="12"/>
        <color indexed="8"/>
        <rFont val="Arial"/>
        <family val="2"/>
      </rPr>
      <t>Rua General Balbão, 81</t>
    </r>
  </si>
  <si>
    <r>
      <t xml:space="preserve">Cidade: </t>
    </r>
    <r>
      <rPr>
        <sz val="12"/>
        <color indexed="8"/>
        <rFont val="Arial"/>
        <family val="2"/>
      </rPr>
      <t>Charqueadas - RS</t>
    </r>
  </si>
  <si>
    <t xml:space="preserve"> 2. 6. TAPUME</t>
  </si>
  <si>
    <t xml:space="preserve"> 9. 5. ALGEROSAS E/OU CAPAS</t>
  </si>
  <si>
    <r>
      <t xml:space="preserve">Endereço: </t>
    </r>
    <r>
      <rPr>
        <sz val="12"/>
        <rFont val="Arial"/>
        <family val="2"/>
      </rPr>
      <t>Rua General Balbão, 81</t>
    </r>
  </si>
  <si>
    <r>
      <t xml:space="preserve">Cidade: </t>
    </r>
    <r>
      <rPr>
        <sz val="12"/>
        <rFont val="Arial"/>
        <family val="2"/>
      </rPr>
      <t>Charqueadas - RS</t>
    </r>
  </si>
  <si>
    <t xml:space="preserve"> 2. 2. LIMPEZA DO TERRENO</t>
  </si>
  <si>
    <t>.1 LIMPEZA DO TERRENO</t>
  </si>
  <si>
    <t xml:space="preserve"> 3. 1. ESCAVAÇÕES</t>
  </si>
  <si>
    <t xml:space="preserve"> 3. 2. ATERROS</t>
  </si>
  <si>
    <t xml:space="preserve"> 3. 2. 1. NIVELAMENTO E COMPACTAÇÃO DO TERRENO</t>
  </si>
  <si>
    <t>.1  NIVELAMENTO E COMPACTACAO MANUAL DE ATERRO</t>
  </si>
  <si>
    <t xml:space="preserve"> 4. 6. RADIER</t>
  </si>
  <si>
    <t xml:space="preserve"> 6. 1. ESTRUTURA DE CONCRETO</t>
  </si>
  <si>
    <t xml:space="preserve"> 6. 1. 1. 2. AÇO</t>
  </si>
  <si>
    <t>.1  ARMADURA CA-50 MEDIA 1/4 A 3/8-6,35 A 9,53MM</t>
  </si>
  <si>
    <t xml:space="preserve"> 6. 1. 1. 3. CONCRETO</t>
  </si>
  <si>
    <t xml:space="preserve"> 6. 1. 2. VIGAS</t>
  </si>
  <si>
    <t xml:space="preserve"> 6. 1. 2. 1. FÔRMAS</t>
  </si>
  <si>
    <t xml:space="preserve"> 6. 1. 2. 2. AÇO</t>
  </si>
  <si>
    <t>.2  ARMADURA CA-60 MEDIA 5,0 A 6,0MM</t>
  </si>
  <si>
    <t xml:space="preserve"> 6. 1. 2. 3. CONCRETO</t>
  </si>
  <si>
    <t xml:space="preserve"> 6. 1. 5. VERGA, CONTRA-VERGA E TAIPÁ</t>
  </si>
  <si>
    <t xml:space="preserve"> 6. 1. 5. 2. AÇO</t>
  </si>
  <si>
    <t xml:space="preserve"> 6. 1. 5. 3. CONCRETO</t>
  </si>
  <si>
    <t xml:space="preserve"> 6. 1. 7. PILARETES</t>
  </si>
  <si>
    <t xml:space="preserve"> 6. 1. 7. 2. AÇO</t>
  </si>
  <si>
    <t xml:space="preserve"> 6. 1. 7. 3. CONCRETO</t>
  </si>
  <si>
    <t>7. ALVENARIA / VEDAÇÃO / DIVISÓRIA</t>
  </si>
  <si>
    <t xml:space="preserve"> 7. 1. ALVENARIAS</t>
  </si>
  <si>
    <t>8. ESQUADRIAS</t>
  </si>
  <si>
    <t>8. 1. ESQUADRIAS DE MADEIRA</t>
  </si>
  <si>
    <t>8. 1. 1. PORTAS EXTERNAS</t>
  </si>
  <si>
    <t>CJ</t>
  </si>
  <si>
    <t>8. 2. ESQUADRIAS DE ALUMÍNIO</t>
  </si>
  <si>
    <t>8. 2. 1. JANELAS</t>
  </si>
  <si>
    <t>8. 2. 1. 2. DE CAIXILHO DE CORRER</t>
  </si>
  <si>
    <t>.1  CAIXILHO CORRER COM BANDEIRA BASCULANTE ALUMINIO ANODIZADO</t>
  </si>
  <si>
    <t>8. 2. 1. 3. BASCULANTE</t>
  </si>
  <si>
    <t>.1  CAIXILHO BASCULANTE ALUMINIO ANODIZADO - 4 MÓDULOS</t>
  </si>
  <si>
    <t>8. 5. FERRAGENS</t>
  </si>
  <si>
    <t>8. 5. 1. CONJUNTO DE FECHADURA E DOBRADIÇAS</t>
  </si>
  <si>
    <t>8. 5. 1. 2. PARA PORTAS EXTERNAS</t>
  </si>
  <si>
    <t>.1  FERRAGEM COMPLETA PARA PORTA EXTERNA</t>
  </si>
  <si>
    <t>.2  CUMEEIRA PARA TELHA SANDUICHE TRAPEZOIDAL</t>
  </si>
  <si>
    <t>.1  ARANDELA TIPO TARTARUGA BLINDADA, C/ 1 LÂMP.COMP. 23W</t>
  </si>
  <si>
    <t>.2  LUMINÁRIA ESPELHADA P/ 02 LÂMP FLUOR 32W, RE811- COMPLETA</t>
  </si>
  <si>
    <t>.1  INTERRUPTOR PARALELO S/ TAMPA</t>
  </si>
  <si>
    <t>.2  INTERRUPTOR TRIPLO S/ TAMPA</t>
  </si>
  <si>
    <t>.3  TOMADA SIMPLES 2P+T - 10A S/ TAMPA</t>
  </si>
  <si>
    <t>.1  ELETRODUTO PVC RIGIDO ROSCAVEL 3/4" (19mm)</t>
  </si>
  <si>
    <t>.2  CURVA 90 ELETRODUTO PVC RIGIDO ROSCAVEL 3/4"(19mm)</t>
  </si>
  <si>
    <t>.3  ELETRODUTO PVC RIGIDO ROSCAVEL 1" (25MM)</t>
  </si>
  <si>
    <t>.4  CURVA 90 ELETRODUTO PVC RIGIDO ROSCAVEL 1" (25MM)</t>
  </si>
  <si>
    <t>.1  CENTRO DE DISTRIBUIÇAO P/24 ELEM.C/BAR.(SOBREPOR)</t>
  </si>
  <si>
    <t>.1  DISJUNTOR MONOPOLAR 16A</t>
  </si>
  <si>
    <t>13. 1. PINTURA ASFÁLTICA</t>
  </si>
  <si>
    <t>13. 2. MANTA ASFÁLTICA</t>
  </si>
  <si>
    <t>13. 2. 4. OUTROS (RADIER)</t>
  </si>
  <si>
    <t>.1  IMPERMEABILIZACAO C/MANTA ASFALTICA E=4MM</t>
  </si>
  <si>
    <t>14. INSTALAÇÃO DE COMBATE A INCÊNDIO</t>
  </si>
  <si>
    <t>14. 1. EXTINTORES</t>
  </si>
  <si>
    <t>14. 3. SINALIZAÇÕES</t>
  </si>
  <si>
    <t>14. 3. 1. PLACA DE "SAÍDA"</t>
  </si>
  <si>
    <t>.1  SINALIZAÇÃO DE INDICAÇÃO DE SAÍDA</t>
  </si>
  <si>
    <t>14. 3. 2. PLACA DE "PROIBIDO FUMAR"</t>
  </si>
  <si>
    <t>.1  SINALIZAÇÃO DE INDICAÇÃO DE PROIBIDO FUMAR</t>
  </si>
  <si>
    <t>14. 3. 1. PLACA DE "TIPOS DE EXTINTOR"</t>
  </si>
  <si>
    <t>.1  SINALIZAÇÃO DE INDICAÇÃO DE TIPOS DE EXTINTOR</t>
  </si>
  <si>
    <t>15. REVESTIMENTOS</t>
  </si>
  <si>
    <t>15. 1. DE ARGAMASSA</t>
  </si>
  <si>
    <t>15. 1. 1. CHAPISCO</t>
  </si>
  <si>
    <t>16. VIDROS</t>
  </si>
  <si>
    <t>16. 1. VIDRO LISO</t>
  </si>
  <si>
    <t>16. 1. 1. 4 mm</t>
  </si>
  <si>
    <t>.1  VIDRO TRANSPARENTE 4MM COLOCADO COM NEOPRENE</t>
  </si>
  <si>
    <t>17. 1. SELADOR / PREPARAÇÃO</t>
  </si>
  <si>
    <t>17. 3. BASE ACRÍLICA</t>
  </si>
  <si>
    <t>17. 7. FUNDO SOBRE MADEIRA</t>
  </si>
  <si>
    <t>17.8. ESMALTE SOBRE MADEIRA</t>
  </si>
  <si>
    <t>19. 1. PASSEIOS / CALÇADAS</t>
  </si>
  <si>
    <t>19. 1. 4. MEIO-FIO</t>
  </si>
  <si>
    <t>.1  MEIO-FIO RETO-CONCRETO PRE-MOLDADO</t>
  </si>
  <si>
    <t>21. GERENCIAMENTO DE OBRAS / FISCALIZAÇÃO</t>
  </si>
  <si>
    <t>21. 1. ADMINISTRAÇÃO DA OBRA</t>
  </si>
  <si>
    <t>21. 1. 1. DESPESAS COM PESSOAL</t>
  </si>
  <si>
    <t>MS</t>
  </si>
  <si>
    <t>22. FORRO</t>
  </si>
  <si>
    <t>22. 1. FORROS</t>
  </si>
  <si>
    <t>22. 1. 4. PLACAS DE FIBRA MINERAL</t>
  </si>
  <si>
    <t>24. PISO</t>
  </si>
  <si>
    <t>24. 1. PREPARAÇÃO DE BASE</t>
  </si>
  <si>
    <t>24. 5. CERÂMICO</t>
  </si>
  <si>
    <t>24. 21. PEITORIS</t>
  </si>
  <si>
    <t>24. 21. 1. DE BASALTO</t>
  </si>
  <si>
    <t>M</t>
  </si>
  <si>
    <t>24. 23. RODAPÉS</t>
  </si>
  <si>
    <t>24. 23. 4. CERÂMICO</t>
  </si>
  <si>
    <t>13.   IMPERMEABILIZAÇÃO / ISOLAÇÃO TÉRMICA E ACÚSTICA</t>
  </si>
  <si>
    <t>14.   INSTALAÇÃO DE COMBATE A INCÊNDIO</t>
  </si>
  <si>
    <t>19.   PAISAGISMO E URBANISMO</t>
  </si>
  <si>
    <t>22.   FORRO</t>
  </si>
  <si>
    <t>120 dias</t>
  </si>
  <si>
    <t xml:space="preserve"> 5.   FUNDAÇÕES ESPECIAIS</t>
  </si>
  <si>
    <t>11.   INSTALAÇÕES LÓGICA / TELEFÔNICA</t>
  </si>
  <si>
    <t>12.   INSTALAÇÕES HIDRÁULICAS E SANITÁRIAS</t>
  </si>
  <si>
    <t>20.   EQUIPAMENTOS</t>
  </si>
  <si>
    <t>23.   AR CONDICIONADO</t>
  </si>
  <si>
    <t>25.   INSTALAÇÕES ESPECIAIS</t>
  </si>
  <si>
    <t>.2  PINTURA IMUNIZANTE FUNGICIDA, DUAS DEMÃOS</t>
  </si>
  <si>
    <t>19. 1. 6. CONTRA PISO DE CONCRETO MAGRO</t>
  </si>
  <si>
    <t xml:space="preserve"> 4. 3. VIGAS DE BALDRAME</t>
  </si>
  <si>
    <t>4.3.1. FÔRMAS</t>
  </si>
  <si>
    <t>4.3.2. AÇO</t>
  </si>
  <si>
    <t>4.3.3. CONCRETO</t>
  </si>
  <si>
    <t xml:space="preserve"> 4. 6. 2. AÇO</t>
  </si>
  <si>
    <t xml:space="preserve"> 4. 6. 3. CONCRETO</t>
  </si>
  <si>
    <t>24. 22. SOLEIRAS</t>
  </si>
  <si>
    <t>24. 22. 1. DE BASALTO</t>
  </si>
  <si>
    <t>.1  LIMPEZA FINAL PARA ENTREGA DA OBRA</t>
  </si>
  <si>
    <t>.1  FORRO MINERAL 625x1250x15mm - INSTALADO</t>
  </si>
  <si>
    <t>.1  ESTRUTURA METÁLICA DA COBERTURA - COMPLETA</t>
  </si>
  <si>
    <t>.1  COBERTURA TELHA TRAPEZOIDAL SANDUICHE (TELHA+EPS30mm+TELHA)</t>
  </si>
  <si>
    <t>.1 TRELIÇA TIPO TG 8L OU TIPO TB 8L - COMPLETA</t>
  </si>
  <si>
    <t>7. 1. 4. DE BLOCOS DE CONCRETO CELULAR</t>
  </si>
  <si>
    <t xml:space="preserve">.1  ALVENARIA BLOCO CONCRETO 14CM </t>
  </si>
  <si>
    <t>12. INSTALAÇÕES HIDRÁULICAS E SANITÁRIAS</t>
  </si>
  <si>
    <t>.1  TUBO PVC RIGIDO SOLDAVEL 25MM</t>
  </si>
  <si>
    <t>.1  EXTINTOR PQS - TIPO ABC - 4KG - FORNECIMENTO E INSTALACAO</t>
  </si>
  <si>
    <t>12. 5. ESGOTO CLOACAL</t>
  </si>
  <si>
    <t>12. 5. 1. TUBOS E CONEXÕES</t>
  </si>
  <si>
    <t>12. 5. 2. CAIXAS DE AREIA</t>
  </si>
  <si>
    <t>.1  CAIXA DE AREIA DIÂMETRO 40 CM</t>
  </si>
  <si>
    <t>.1  ESCAVACAO MANUAL DE SOLO DE 1ª CAT. ATÉ 1,50M</t>
  </si>
  <si>
    <t>.1  FORMA COMPENS.RESINADO - REAP.10X</t>
  </si>
  <si>
    <t>.1  CONCRETO FCK 25 MPA - PREPARO,LANCAMENTO E CURA</t>
  </si>
  <si>
    <t>.1  GRAUTE FCK 25 MPA</t>
  </si>
  <si>
    <t xml:space="preserve">.2  VERGA 10X14CM - VÃO ATE 1,2M </t>
  </si>
  <si>
    <t>.1  PORTA EXTERNA - ANGELIM - S/FERR. 0,90X2,10M</t>
  </si>
  <si>
    <t>.1  LASTRO DE CONCRETO MAGRO</t>
  </si>
  <si>
    <t>.1  CONTRAMESTRE</t>
  </si>
  <si>
    <t>15. 1. 2. MASSA ÚNICA</t>
  </si>
  <si>
    <t>.1  ALGEROZ CHAPA GALVANIZADA CORTE 80 - FIXO ALVENARIA</t>
  </si>
  <si>
    <t>UN.</t>
  </si>
  <si>
    <t>.2  MANTA LÍQUIDA IMPERMEABILIZANTE PARA FACHADAS - 2 DEMÃOS</t>
  </si>
  <si>
    <t>.1  SELADOR PARA PAREDES INTERNAS - 1 DEMÃO</t>
  </si>
  <si>
    <t>.1  PINTURA ACRILICA SOBRE MASSA ÚNICA - 2 DEMÃOS</t>
  </si>
  <si>
    <t xml:space="preserve"> 4. INFRAESTRUTURA/ FUNDAÇÕES SIMPLES</t>
  </si>
  <si>
    <t xml:space="preserve"> 2. 2.1  LIMPEZA INICIAL DO TERRENO</t>
  </si>
  <si>
    <r>
      <t>Obra:</t>
    </r>
    <r>
      <rPr>
        <sz val="12"/>
        <color indexed="8"/>
        <rFont val="Arial"/>
        <family val="2"/>
      </rPr>
      <t xml:space="preserve"> Bloco 20</t>
    </r>
  </si>
  <si>
    <r>
      <t xml:space="preserve">Obra: </t>
    </r>
    <r>
      <rPr>
        <sz val="12"/>
        <rFont val="Arial"/>
        <family val="2"/>
      </rPr>
      <t>Bloco 20</t>
    </r>
  </si>
  <si>
    <t>.1  IMPERMEABILIZACAO - PINTURA BASE BETUMINOSA - 2 DEMÃOS</t>
  </si>
  <si>
    <t>.1  CHAPISCO CI-AR 1:3 - PREPARO E APLICAÇÃO</t>
  </si>
  <si>
    <t>.1  SELADOR S/MADEIRA - 1 DEMÃO</t>
  </si>
  <si>
    <t>.1  PINTURA ESMALTE BRILH. S/MADEIRA - 2 DEMÃOS</t>
  </si>
  <si>
    <t>.1  TAPUME COM TELA DE POLIETILENO - ALTURA 1,20M (INCLUSIVE SUPORTE)</t>
  </si>
  <si>
    <t>.1  PEITORIL DE BASALTO TEAR 15CM - ARG CIM-AR 1:5</t>
  </si>
  <si>
    <t>.1  SOLEIRA BASALTO 15CM - ARG.CI-AR 1:4</t>
  </si>
  <si>
    <t>.1  RODAPE CERÂMICO 7,5 x 40cm</t>
  </si>
  <si>
    <t xml:space="preserve"> 2. 5.1.  BARRACÕES (CONTAINER)</t>
  </si>
  <si>
    <t xml:space="preserve"> 2. 5. INSTALAÇÃO DO CANTEIRO DE OBRAS</t>
  </si>
  <si>
    <t>.2 FRETE - DESLOCAMENTO PORTO ALEGRE/CHARQUEADAS</t>
  </si>
  <si>
    <t>MS.</t>
  </si>
  <si>
    <t>.3  CABO ISOLADO 25MM2 - 1000V (2AWG)</t>
  </si>
  <si>
    <t>.4  CABO ISOLADO 10MM2 - 1000V (6AWG)</t>
  </si>
  <si>
    <t>.5  TERMINAL NÚ DE COMPRESSÃO 25MM2</t>
  </si>
  <si>
    <t>.6  TERMINAL TIPO GARFO/OLHAL/PINO 10MM2</t>
  </si>
  <si>
    <t>.7  TERMINAL CONECTOR PRÉ ISOLADO PARA CABO 10MM²</t>
  </si>
  <si>
    <t>.9  CONJ. PARAFUSO + BUCHA DE NYLON S-8</t>
  </si>
  <si>
    <t>.5  ABRAÇADEIRA AÇO ZINC. TIPO D C/TRAVA P/ELETR.  3/4" (19MM)</t>
  </si>
  <si>
    <t>.6  ABRAÇADEIRA AÇO ZINC. TIPO D C/TRAVA P/ELETR. 1" (25MM)</t>
  </si>
  <si>
    <t>.7  ELETRODUTO PVC RIGIDO ROSCAVEL 4"(101MM)</t>
  </si>
  <si>
    <t>.8  ELETRODUTO PVC RIGIDO ROSCAVEL 2" (51MM)</t>
  </si>
  <si>
    <t>.9  CURVA 90 ELETRODUTO PVC RIGIDO ROSCAVEL 2" (51MM)</t>
  </si>
  <si>
    <t>.10  ELETRODUTO AÇO GALVANIZADO MÉDIO 2" (51MM)</t>
  </si>
  <si>
    <t>.11  ABRAÇADEIRA AÇO ZINC. TIPO D C/TRAVA P/ELETR. 2" (53MM)</t>
  </si>
  <si>
    <t>.12  CONECTOR BOX RETO 2"</t>
  </si>
  <si>
    <t>.13  BUCHA ALUMÍNIO SILÍCIO P/ELETRODUTO 2"</t>
  </si>
  <si>
    <t>.14  ARRUELA ALUMÍNIO SILÍCIO P/ELETRODUTO 2"</t>
  </si>
  <si>
    <t>.15  CONJ. PARAFUSO + BUCHA DE NYLON S-8</t>
  </si>
  <si>
    <t xml:space="preserve">.2  QUADRO DE DISTRIBUIÇÃO DE SOBREPOR P/ 16 POSIÇÕES 100A COM BARRAMENTOS TRIFÁSICOS, NEUTRO E                                        TERRA. INSTALADO
</t>
  </si>
  <si>
    <t>.3  BARRAMENTO PENTE TRIFÁSICO 100A - Jng</t>
  </si>
  <si>
    <t>.3  DISJUNTOR TRIPOLAR DIN 100A, ICU 10kA</t>
  </si>
  <si>
    <t>.4  INTERRUPTOR DIFER.DR, 4 POLOS, SENS. 30MA, CORRENTE 100A TIPO AC</t>
  </si>
  <si>
    <t>.5  DISJUNTOR TRIPOLAR 40A</t>
  </si>
  <si>
    <t>.6  DISJUNTOR MONOPOLAR 40A</t>
  </si>
  <si>
    <t>.1  CAIXA PVC 1º LINHA - OCTAVADA FM 4X4"</t>
  </si>
  <si>
    <t>.2  CAIXA CONDULETE 20MM C/ TAMPA CEGA</t>
  </si>
  <si>
    <t>.3  CAIXA CONDULETE 20MM C/ TAMPA P/ UM INTERRUPTOR</t>
  </si>
  <si>
    <t>.4  CAIXA CONDULETE 20MM C/ TAMPA P/ TRES INTERRUPTOR</t>
  </si>
  <si>
    <t>.5  CAIXA CONDULETE 20MM C/ TAMPA P/ TOMADA 2P+T</t>
  </si>
  <si>
    <t>.6  CAIXA ALVENARIA 50X50X60CM/TAMPA FERRO FUNDIDO</t>
  </si>
  <si>
    <t>.7  CAIXA INSPECAO 50X50X60CM ALV.15 C/TAMPA CONCRETO</t>
  </si>
  <si>
    <t>.8  HASTE COOPERWELD 19X2400MM C/CONECTOR</t>
  </si>
  <si>
    <t>.9  CARTUCHO 45 SOLDA EXOTÉRMICA HASTE 1/2" /CABO 35MM2</t>
  </si>
  <si>
    <t>10. 1. 9. ELETROCALHAS E ACESSÓRIOS</t>
  </si>
  <si>
    <t>.1  ELETROCALHA LISA, COM VIROLA, ZINCADA 100X50MM</t>
  </si>
  <si>
    <t>.2  TAMPA DE ENCAIXE PARA ELETROCALHA 100X50MM</t>
  </si>
  <si>
    <t>.3  TERMINAL DE FECHAMENTO ELETROCALHA 100X50MM</t>
  </si>
  <si>
    <t>.4  MÃO FRANCESA PARA CALHA 100MM</t>
  </si>
  <si>
    <t>.5  EMENDA INTERNA U P/ CALHA LISA 100/50MM</t>
  </si>
  <si>
    <t>.6  ACOPLAMENTO EM PAINEL PARA CALHA 100X50MM</t>
  </si>
  <si>
    <t>.7  "TE" VERTICAL LISO DESCIDA LATERAL100X50MM</t>
  </si>
  <si>
    <t>.8  COTOVELO RETO PARA CALHA 100X50MM</t>
  </si>
  <si>
    <t>.10  PARAFUSO CABEÇA LENTILHA 3/8"</t>
  </si>
  <si>
    <t>.11  CONJ. PORCA SEXTAVADA, ARRUELA LISA E DE PRESSÃO 3/8"</t>
  </si>
  <si>
    <t>19. 2. RUAS / ESTACIONAMENTO / PAVIMENTAÇÃO</t>
  </si>
  <si>
    <t>19. 2. 1. BLOCOS INTERTRAVADOS</t>
  </si>
  <si>
    <t>.1  REMOÇÃO E REPOSIÇÃO DE BLOCO DE CONCRETO INTERTRAVADO PARA PAVIMENTAÇÃO</t>
  </si>
  <si>
    <t>150 dias</t>
  </si>
  <si>
    <t>180 dias</t>
  </si>
  <si>
    <t>.2  JOELHO 90 PVC RIGIDO SOLDAVEL 25MM</t>
  </si>
  <si>
    <t>.3  CURVA 45° PVC 25 MM</t>
  </si>
  <si>
    <t>13. IMPERMEABILIZAÇÃO / ISOLAMENTO TÉRMICO E ACÚSTICO</t>
  </si>
  <si>
    <t>13. 1. 2. VIGAS</t>
  </si>
  <si>
    <t xml:space="preserve">.1  MASSA UNICA 20MM </t>
  </si>
  <si>
    <t>19. PAISAGISMO / URBANIZAÇÃO</t>
  </si>
  <si>
    <t>.2  CIMENTADO/BASE PAVIMENTACAO COLADA - CI-AR 1:3 - 2,5cm</t>
  </si>
  <si>
    <t>.1  CIMENTADO/BASE PAVIMENTACAO COLADA - CI-AR 1:3 - 5cm</t>
  </si>
  <si>
    <t>.1  PISO CERÂMICO 40X40CM - COM ARGAMASSA COLANTE</t>
  </si>
  <si>
    <t>.1  PLACA DE OBRA - PINTADA/FIXADA</t>
  </si>
  <si>
    <t>.1 ALUGUEL CONTAINER (2,45x6,00x2,50M) - DEPÓSITO/ALMOXARIFADO</t>
  </si>
  <si>
    <t>.2  LASTRO DE CONCRETO MAGRO - ESPESSURA 2,5CM</t>
  </si>
  <si>
    <t>.2  LASTRO MANUAL COM BRITA - ESPESSURA 5CM</t>
  </si>
  <si>
    <t>DADOS DA EMPRESA</t>
  </si>
  <si>
    <r>
      <rPr>
        <sz val="12"/>
        <color indexed="10"/>
        <rFont val="Arial"/>
        <family val="2"/>
      </rPr>
      <t>XXXX</t>
    </r>
    <r>
      <rPr>
        <sz val="12"/>
        <rFont val="Arial"/>
        <family val="2"/>
      </rPr>
      <t>/2020</t>
    </r>
  </si>
  <si>
    <t>Local e Data.</t>
  </si>
  <si>
    <t>Nome do Profissional Responsável</t>
  </si>
  <si>
    <t>Especificação do Cargo/Função</t>
  </si>
  <si>
    <t>Nº do CREA ou CAU</t>
  </si>
  <si>
    <t>XX</t>
  </si>
  <si>
    <t>xx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</si>
</sst>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R$&quot;\ #,##0.00"/>
    <numFmt numFmtId="173" formatCode="00.00"/>
    <numFmt numFmtId="174" formatCode="000.00"/>
    <numFmt numFmtId="175" formatCode="0,000.00"/>
    <numFmt numFmtId="176" formatCode="00,000.00"/>
    <numFmt numFmtId="177" formatCode="###,###,##0.00"/>
    <numFmt numFmtId="178" formatCode="#,##0.000"/>
    <numFmt numFmtId="179" formatCode="#,##0.0000"/>
    <numFmt numFmtId="180" formatCode="#,##0.0000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#,##0.000000"/>
  </numFmts>
  <fonts count="6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3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3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0" fontId="2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166" fontId="6" fillId="0" borderId="10" xfId="45" applyNumberFormat="1" applyFont="1" applyFill="1" applyBorder="1" applyAlignment="1" applyProtection="1" quotePrefix="1">
      <alignment horizontal="center" vertical="center" wrapText="1"/>
      <protection/>
    </xf>
    <xf numFmtId="10" fontId="8" fillId="0" borderId="10" xfId="45" applyNumberFormat="1" applyFont="1" applyFill="1" applyBorder="1" applyAlignment="1" applyProtection="1" quotePrefix="1">
      <alignment horizontal="center" vertical="center" wrapText="1"/>
      <protection/>
    </xf>
    <xf numFmtId="166" fontId="9" fillId="0" borderId="10" xfId="45" applyNumberFormat="1" applyFont="1" applyFill="1" applyBorder="1" applyAlignment="1" applyProtection="1" quotePrefix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72" fontId="8" fillId="0" borderId="10" xfId="0" applyNumberFormat="1" applyFont="1" applyFill="1" applyBorder="1" applyAlignment="1" applyProtection="1">
      <alignment horizontal="center" vertical="center" wrapText="1"/>
      <protection/>
    </xf>
    <xf numFmtId="10" fontId="6" fillId="0" borderId="10" xfId="0" applyNumberFormat="1" applyFont="1" applyFill="1" applyBorder="1" applyAlignment="1" applyProtection="1">
      <alignment horizontal="center" vertical="center" wrapText="1"/>
      <protection/>
    </xf>
    <xf numFmtId="10" fontId="6" fillId="0" borderId="0" xfId="0" applyNumberFormat="1" applyFont="1" applyAlignment="1" applyProtection="1">
      <alignment/>
      <protection/>
    </xf>
    <xf numFmtId="10" fontId="0" fillId="0" borderId="0" xfId="0" applyNumberFormat="1" applyFont="1" applyAlignment="1" applyProtection="1">
      <alignment/>
      <protection/>
    </xf>
    <xf numFmtId="10" fontId="0" fillId="0" borderId="0" xfId="0" applyNumberFormat="1" applyFont="1" applyAlignment="1" applyProtection="1">
      <alignment/>
      <protection/>
    </xf>
    <xf numFmtId="10" fontId="8" fillId="0" borderId="10" xfId="0" applyNumberFormat="1" applyFont="1" applyFill="1" applyBorder="1" applyAlignment="1" applyProtection="1">
      <alignment horizontal="center" vertical="top" wrapText="1"/>
      <protection/>
    </xf>
    <xf numFmtId="170" fontId="4" fillId="33" borderId="10" xfId="61" applyFont="1" applyFill="1" applyBorder="1" applyAlignment="1" applyProtection="1">
      <alignment horizontal="left" vertical="center"/>
      <protection/>
    </xf>
    <xf numFmtId="170" fontId="5" fillId="33" borderId="10" xfId="61" applyFont="1" applyFill="1" applyBorder="1" applyAlignment="1" applyProtection="1">
      <alignment horizontal="center" vertical="center"/>
      <protection/>
    </xf>
    <xf numFmtId="170" fontId="0" fillId="0" borderId="10" xfId="61" applyFont="1" applyFill="1" applyBorder="1" applyAlignment="1" applyProtection="1">
      <alignment horizontal="center" vertical="center"/>
      <protection locked="0"/>
    </xf>
    <xf numFmtId="170" fontId="5" fillId="33" borderId="10" xfId="61" applyFont="1" applyFill="1" applyBorder="1" applyAlignment="1" applyProtection="1">
      <alignment vertical="center"/>
      <protection/>
    </xf>
    <xf numFmtId="170" fontId="0" fillId="0" borderId="10" xfId="61" applyFont="1" applyFill="1" applyBorder="1" applyAlignment="1" applyProtection="1">
      <alignment vertical="center"/>
      <protection locked="0"/>
    </xf>
    <xf numFmtId="170" fontId="0" fillId="0" borderId="10" xfId="61" applyFont="1" applyFill="1" applyBorder="1" applyAlignment="1" applyProtection="1">
      <alignment horizontal="center" vertical="top"/>
      <protection locked="0"/>
    </xf>
    <xf numFmtId="170" fontId="4" fillId="0" borderId="10" xfId="61" applyFont="1" applyFill="1" applyBorder="1" applyAlignment="1" applyProtection="1">
      <alignment vertical="center"/>
      <protection/>
    </xf>
    <xf numFmtId="170" fontId="4" fillId="0" borderId="0" xfId="61" applyFont="1" applyFill="1" applyBorder="1" applyAlignment="1" applyProtection="1">
      <alignment vertical="center"/>
      <protection/>
    </xf>
    <xf numFmtId="170" fontId="4" fillId="0" borderId="11" xfId="61" applyFont="1" applyFill="1" applyBorder="1" applyAlignment="1" applyProtection="1">
      <alignment horizontal="right" vertical="center"/>
      <protection/>
    </xf>
    <xf numFmtId="170" fontId="6" fillId="0" borderId="12" xfId="61" applyFont="1" applyFill="1" applyBorder="1" applyAlignment="1" applyProtection="1">
      <alignment vertical="center"/>
      <protection/>
    </xf>
    <xf numFmtId="170" fontId="0" fillId="0" borderId="10" xfId="61" applyFont="1" applyFill="1" applyBorder="1" applyAlignment="1" applyProtection="1">
      <alignment vertical="top"/>
      <protection locked="0"/>
    </xf>
    <xf numFmtId="170" fontId="0" fillId="0" borderId="10" xfId="61" applyFont="1" applyFill="1" applyBorder="1" applyAlignment="1" applyProtection="1">
      <alignment vertical="center"/>
      <protection/>
    </xf>
    <xf numFmtId="170" fontId="6" fillId="0" borderId="10" xfId="61" applyFont="1" applyFill="1" applyBorder="1" applyAlignment="1" applyProtection="1">
      <alignment vertical="center"/>
      <protection/>
    </xf>
    <xf numFmtId="170" fontId="5" fillId="33" borderId="10" xfId="61" applyFont="1" applyFill="1" applyBorder="1" applyAlignment="1" applyProtection="1">
      <alignment vertical="center"/>
      <protection locked="0"/>
    </xf>
    <xf numFmtId="170" fontId="5" fillId="0" borderId="10" xfId="61" applyFont="1" applyFill="1" applyBorder="1" applyAlignment="1" applyProtection="1">
      <alignment horizontal="center" vertical="center"/>
      <protection/>
    </xf>
    <xf numFmtId="170" fontId="5" fillId="0" borderId="10" xfId="61" applyFont="1" applyFill="1" applyBorder="1" applyAlignment="1" applyProtection="1">
      <alignment vertical="center"/>
      <protection locked="0"/>
    </xf>
    <xf numFmtId="170" fontId="5" fillId="0" borderId="12" xfId="61" applyFont="1" applyFill="1" applyBorder="1" applyAlignment="1" applyProtection="1">
      <alignment horizontal="center" vertical="center"/>
      <protection/>
    </xf>
    <xf numFmtId="170" fontId="2" fillId="0" borderId="10" xfId="61" applyFont="1" applyFill="1" applyBorder="1" applyAlignment="1" applyProtection="1">
      <alignment horizontal="left" vertical="center"/>
      <protection/>
    </xf>
    <xf numFmtId="170" fontId="6" fillId="34" borderId="12" xfId="61" applyFont="1" applyFill="1" applyBorder="1" applyAlignment="1" applyProtection="1">
      <alignment vertical="center"/>
      <protection/>
    </xf>
    <xf numFmtId="170" fontId="0" fillId="34" borderId="10" xfId="61" applyFont="1" applyFill="1" applyBorder="1" applyAlignment="1" applyProtection="1">
      <alignment vertical="center"/>
      <protection/>
    </xf>
    <xf numFmtId="170" fontId="6" fillId="34" borderId="10" xfId="61" applyFont="1" applyFill="1" applyBorder="1" applyAlignment="1" applyProtection="1">
      <alignment vertical="center"/>
      <protection/>
    </xf>
    <xf numFmtId="170" fontId="56" fillId="0" borderId="10" xfId="61" applyFont="1" applyFill="1" applyBorder="1" applyAlignment="1" applyProtection="1">
      <alignment vertical="center"/>
      <protection/>
    </xf>
    <xf numFmtId="170" fontId="57" fillId="0" borderId="10" xfId="61" applyFont="1" applyFill="1" applyBorder="1" applyAlignment="1" applyProtection="1">
      <alignment horizontal="center" vertical="center"/>
      <protection/>
    </xf>
    <xf numFmtId="9" fontId="57" fillId="0" borderId="10" xfId="5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/>
      <protection/>
    </xf>
    <xf numFmtId="10" fontId="6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0" fontId="8" fillId="0" borderId="10" xfId="45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66" fontId="10" fillId="0" borderId="10" xfId="45" applyNumberFormat="1" applyFont="1" applyFill="1" applyBorder="1" applyAlignment="1" applyProtection="1" quotePrefix="1">
      <alignment horizontal="center" vertical="center" wrapText="1"/>
      <protection/>
    </xf>
    <xf numFmtId="10" fontId="6" fillId="0" borderId="10" xfId="45" applyNumberFormat="1" applyFont="1" applyFill="1" applyBorder="1" applyAlignment="1" applyProtection="1" quotePrefix="1">
      <alignment horizontal="center" vertical="center" wrapText="1"/>
      <protection/>
    </xf>
    <xf numFmtId="172" fontId="9" fillId="0" borderId="10" xfId="0" applyNumberFormat="1" applyFont="1" applyFill="1" applyBorder="1" applyAlignment="1" applyProtection="1" quotePrefix="1">
      <alignment horizontal="center" vertical="center" wrapText="1"/>
      <protection/>
    </xf>
    <xf numFmtId="172" fontId="10" fillId="0" borderId="10" xfId="45" applyNumberFormat="1" applyFont="1" applyFill="1" applyBorder="1" applyAlignment="1" applyProtection="1">
      <alignment horizontal="center" vertical="center" wrapText="1"/>
      <protection/>
    </xf>
    <xf numFmtId="0" fontId="4" fillId="0" borderId="10" xfId="61" applyNumberFormat="1" applyFont="1" applyFill="1" applyBorder="1" applyAlignment="1" applyProtection="1">
      <alignment horizontal="left" vertical="center"/>
      <protection/>
    </xf>
    <xf numFmtId="0" fontId="58" fillId="0" borderId="0" xfId="0" applyFont="1" applyAlignment="1" applyProtection="1">
      <alignment vertical="center"/>
      <protection locked="0"/>
    </xf>
    <xf numFmtId="9" fontId="59" fillId="0" borderId="12" xfId="50" applyFont="1" applyFill="1" applyBorder="1" applyAlignment="1" applyProtection="1">
      <alignment horizontal="center" vertical="center"/>
      <protection locked="0"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0" fontId="0" fillId="0" borderId="10" xfId="61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170" fontId="0" fillId="0" borderId="10" xfId="61" applyFont="1" applyFill="1" applyBorder="1" applyAlignment="1" applyProtection="1">
      <alignment horizontal="center" vertical="center"/>
      <protection/>
    </xf>
    <xf numFmtId="170" fontId="6" fillId="0" borderId="10" xfId="61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170" fontId="6" fillId="0" borderId="10" xfId="61" applyFont="1" applyFill="1" applyBorder="1" applyAlignment="1" applyProtection="1">
      <alignment horizontal="center" vertical="center"/>
      <protection/>
    </xf>
    <xf numFmtId="170" fontId="0" fillId="0" borderId="10" xfId="61" applyFont="1" applyBorder="1" applyAlignment="1" applyProtection="1">
      <alignment horizontal="center"/>
      <protection/>
    </xf>
    <xf numFmtId="170" fontId="0" fillId="0" borderId="10" xfId="61" applyFont="1" applyFill="1" applyBorder="1" applyAlignment="1" applyProtection="1">
      <alignment horizontal="left" vertical="center"/>
      <protection/>
    </xf>
    <xf numFmtId="170" fontId="0" fillId="0" borderId="10" xfId="61" applyFont="1" applyFill="1" applyBorder="1" applyAlignment="1" applyProtection="1">
      <alignment vertical="center"/>
      <protection/>
    </xf>
    <xf numFmtId="170" fontId="0" fillId="0" borderId="10" xfId="61" applyFont="1" applyFill="1" applyBorder="1" applyAlignment="1" applyProtection="1">
      <alignment horizontal="left" vertical="top" wrapText="1"/>
      <protection/>
    </xf>
    <xf numFmtId="0" fontId="17" fillId="0" borderId="10" xfId="0" applyFont="1" applyBorder="1" applyAlignment="1" applyProtection="1">
      <alignment horizontal="right" vertical="center"/>
      <protection/>
    </xf>
    <xf numFmtId="0" fontId="17" fillId="0" borderId="10" xfId="0" applyFont="1" applyBorder="1" applyAlignment="1" applyProtection="1">
      <alignment vertical="center"/>
      <protection/>
    </xf>
    <xf numFmtId="170" fontId="0" fillId="34" borderId="10" xfId="61" applyFont="1" applyFill="1" applyBorder="1" applyAlignment="1" applyProtection="1">
      <alignment horizontal="center" vertical="center"/>
      <protection/>
    </xf>
    <xf numFmtId="170" fontId="0" fillId="0" borderId="10" xfId="61" applyFont="1" applyFill="1" applyBorder="1" applyAlignment="1" applyProtection="1">
      <alignment horizontal="center"/>
      <protection/>
    </xf>
    <xf numFmtId="170" fontId="0" fillId="0" borderId="10" xfId="61" applyFont="1" applyBorder="1" applyAlignment="1" applyProtection="1">
      <alignment horizontal="center"/>
      <protection/>
    </xf>
    <xf numFmtId="170" fontId="0" fillId="0" borderId="10" xfId="61" applyFont="1" applyBorder="1" applyAlignment="1" applyProtection="1">
      <alignment/>
      <protection/>
    </xf>
    <xf numFmtId="170" fontId="0" fillId="0" borderId="10" xfId="61" applyNumberFormat="1" applyFont="1" applyFill="1" applyBorder="1" applyAlignment="1" applyProtection="1">
      <alignment horizontal="center" vertical="center"/>
      <protection/>
    </xf>
    <xf numFmtId="170" fontId="0" fillId="0" borderId="10" xfId="61" applyFont="1" applyFill="1" applyBorder="1" applyAlignment="1" applyProtection="1">
      <alignment horizontal="left" vertical="center" wrapText="1"/>
      <protection/>
    </xf>
    <xf numFmtId="4" fontId="60" fillId="0" borderId="0" xfId="61" applyNumberFormat="1" applyFont="1" applyAlignment="1" applyProtection="1">
      <alignment horizontal="center" vertical="center"/>
      <protection locked="0"/>
    </xf>
    <xf numFmtId="17" fontId="10" fillId="0" borderId="13" xfId="0" applyNumberFormat="1" applyFont="1" applyFill="1" applyBorder="1" applyAlignment="1" applyProtection="1">
      <alignment horizontal="center" vertical="center"/>
      <protection locked="0"/>
    </xf>
    <xf numFmtId="17" fontId="10" fillId="0" borderId="12" xfId="0" applyNumberFormat="1" applyFont="1" applyFill="1" applyBorder="1" applyAlignment="1" applyProtection="1">
      <alignment horizontal="center" vertical="center"/>
      <protection locked="0"/>
    </xf>
    <xf numFmtId="4" fontId="0" fillId="35" borderId="14" xfId="0" applyNumberFormat="1" applyFont="1" applyFill="1" applyBorder="1" applyAlignment="1" applyProtection="1">
      <alignment horizontal="center" vertical="center" wrapText="1"/>
      <protection/>
    </xf>
    <xf numFmtId="4" fontId="0" fillId="35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35" borderId="15" xfId="0" applyNumberFormat="1" applyFont="1" applyFill="1" applyBorder="1" applyAlignment="1" applyProtection="1">
      <alignment horizontal="center" vertical="center" wrapText="1"/>
      <protection/>
    </xf>
    <xf numFmtId="4" fontId="6" fillId="35" borderId="11" xfId="0" applyNumberFormat="1" applyFont="1" applyFill="1" applyBorder="1" applyAlignment="1" applyProtection="1">
      <alignment horizontal="center" vertical="center" wrapText="1"/>
      <protection/>
    </xf>
    <xf numFmtId="4" fontId="6" fillId="35" borderId="16" xfId="0" applyNumberFormat="1" applyFont="1" applyFill="1" applyBorder="1" applyAlignment="1" applyProtection="1">
      <alignment horizontal="center" vertical="center" wrapText="1"/>
      <protection/>
    </xf>
    <xf numFmtId="4" fontId="6" fillId="35" borderId="17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45" applyNumberFormat="1" applyFont="1" applyFill="1" applyBorder="1" applyAlignment="1" applyProtection="1">
      <alignment horizontal="center" vertical="center" wrapText="1"/>
      <protection/>
    </xf>
    <xf numFmtId="4" fontId="2" fillId="0" borderId="15" xfId="45" applyNumberFormat="1" applyFont="1" applyFill="1" applyBorder="1" applyAlignment="1" applyProtection="1">
      <alignment horizontal="center" vertical="center" wrapText="1"/>
      <protection/>
    </xf>
    <xf numFmtId="4" fontId="2" fillId="0" borderId="11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4" fontId="4" fillId="0" borderId="13" xfId="0" applyNumberFormat="1" applyFont="1" applyFill="1" applyBorder="1" applyAlignment="1" applyProtection="1">
      <alignment horizontal="left" vertical="center"/>
      <protection/>
    </xf>
    <xf numFmtId="4" fontId="4" fillId="0" borderId="22" xfId="0" applyNumberFormat="1" applyFont="1" applyFill="1" applyBorder="1" applyAlignment="1" applyProtection="1">
      <alignment horizontal="left" vertical="center"/>
      <protection/>
    </xf>
    <xf numFmtId="4" fontId="4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35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4" fontId="0" fillId="35" borderId="10" xfId="0" applyNumberFormat="1" applyFont="1" applyFill="1" applyBorder="1" applyAlignment="1" applyProtection="1">
      <alignment horizontal="center" vertical="center" wrapText="1"/>
      <protection/>
    </xf>
    <xf numFmtId="170" fontId="4" fillId="33" borderId="16" xfId="61" applyFont="1" applyFill="1" applyBorder="1" applyAlignment="1" applyProtection="1">
      <alignment horizontal="center" vertical="center"/>
      <protection/>
    </xf>
    <xf numFmtId="170" fontId="4" fillId="33" borderId="21" xfId="61" applyFont="1" applyFill="1" applyBorder="1" applyAlignment="1" applyProtection="1">
      <alignment horizontal="center" vertical="center"/>
      <protection/>
    </xf>
    <xf numFmtId="170" fontId="4" fillId="33" borderId="17" xfId="6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vertical="center"/>
      <protection/>
    </xf>
    <xf numFmtId="4" fontId="6" fillId="0" borderId="0" xfId="0" applyNumberFormat="1" applyFont="1" applyAlignment="1" applyProtection="1">
      <alignment vertical="center"/>
      <protection/>
    </xf>
    <xf numFmtId="4" fontId="2" fillId="0" borderId="0" xfId="45" applyNumberFormat="1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9" fontId="56" fillId="0" borderId="10" xfId="50" applyFont="1" applyFill="1" applyBorder="1" applyAlignment="1" applyProtection="1">
      <alignment vertical="center"/>
      <protection/>
    </xf>
    <xf numFmtId="170" fontId="56" fillId="0" borderId="10" xfId="61" applyFont="1" applyFill="1" applyBorder="1" applyAlignment="1" applyProtection="1">
      <alignment horizontal="center" vertical="top"/>
      <protection/>
    </xf>
    <xf numFmtId="9" fontId="56" fillId="0" borderId="10" xfId="50" applyFont="1" applyFill="1" applyBorder="1" applyAlignment="1" applyProtection="1">
      <alignment horizontal="center" vertical="top"/>
      <protection/>
    </xf>
    <xf numFmtId="170" fontId="5" fillId="0" borderId="10" xfId="6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0" fontId="57" fillId="0" borderId="10" xfId="61" applyFont="1" applyFill="1" applyBorder="1" applyAlignment="1" applyProtection="1">
      <alignment vertical="center"/>
      <protection/>
    </xf>
    <xf numFmtId="170" fontId="2" fillId="0" borderId="10" xfId="61" applyFont="1" applyFill="1" applyBorder="1" applyAlignment="1" applyProtection="1">
      <alignment vertical="center"/>
      <protection/>
    </xf>
    <xf numFmtId="43" fontId="0" fillId="0" borderId="0" xfId="0" applyNumberFormat="1" applyFont="1" applyAlignment="1" applyProtection="1">
      <alignment vertical="center"/>
      <protection/>
    </xf>
    <xf numFmtId="170" fontId="0" fillId="0" borderId="12" xfId="61" applyFont="1" applyFill="1" applyBorder="1" applyAlignment="1" applyProtection="1">
      <alignment horizontal="center" vertical="top"/>
      <protection/>
    </xf>
    <xf numFmtId="170" fontId="2" fillId="0" borderId="15" xfId="61" applyFont="1" applyFill="1" applyBorder="1" applyAlignment="1" applyProtection="1">
      <alignment vertical="center"/>
      <protection/>
    </xf>
    <xf numFmtId="170" fontId="56" fillId="0" borderId="10" xfId="61" applyFont="1" applyFill="1" applyBorder="1" applyAlignment="1" applyProtection="1">
      <alignment horizontal="center" vertical="center"/>
      <protection/>
    </xf>
    <xf numFmtId="9" fontId="56" fillId="0" borderId="10" xfId="5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ont="1" applyAlignment="1" applyProtection="1">
      <alignment horizontal="left" vertical="center"/>
      <protection/>
    </xf>
    <xf numFmtId="9" fontId="6" fillId="34" borderId="10" xfId="50" applyFont="1" applyFill="1" applyBorder="1" applyAlignment="1" applyProtection="1">
      <alignment vertical="center"/>
      <protection/>
    </xf>
    <xf numFmtId="9" fontId="6" fillId="0" borderId="10" xfId="50" applyFont="1" applyFill="1" applyBorder="1" applyAlignment="1" applyProtection="1">
      <alignment vertical="center"/>
      <protection/>
    </xf>
    <xf numFmtId="170" fontId="56" fillId="0" borderId="10" xfId="61" applyFont="1" applyBorder="1" applyAlignment="1" applyProtection="1">
      <alignment/>
      <protection/>
    </xf>
    <xf numFmtId="9" fontId="56" fillId="0" borderId="10" xfId="50" applyFont="1" applyBorder="1" applyAlignment="1" applyProtection="1">
      <alignment/>
      <protection/>
    </xf>
    <xf numFmtId="170" fontId="0" fillId="0" borderId="12" xfId="61" applyFont="1" applyBorder="1" applyAlignment="1" applyProtection="1">
      <alignment/>
      <protection/>
    </xf>
    <xf numFmtId="170" fontId="0" fillId="0" borderId="0" xfId="61" applyFont="1" applyAlignment="1" applyProtection="1">
      <alignment vertical="center"/>
      <protection/>
    </xf>
    <xf numFmtId="170" fontId="0" fillId="0" borderId="0" xfId="61" applyFont="1" applyAlignment="1" applyProtection="1">
      <alignment horizontal="center" vertical="center"/>
      <protection/>
    </xf>
    <xf numFmtId="4" fontId="0" fillId="0" borderId="0" xfId="61" applyNumberFormat="1" applyFont="1" applyAlignment="1" applyProtection="1">
      <alignment horizontal="center" vertical="center"/>
      <protection/>
    </xf>
    <xf numFmtId="4" fontId="0" fillId="0" borderId="0" xfId="61" applyNumberFormat="1" applyFont="1" applyAlignment="1" applyProtection="1">
      <alignment vertical="center"/>
      <protection/>
    </xf>
    <xf numFmtId="4" fontId="6" fillId="0" borderId="0" xfId="61" applyNumberFormat="1" applyFont="1" applyAlignment="1" applyProtection="1">
      <alignment vertical="center"/>
      <protection/>
    </xf>
    <xf numFmtId="4" fontId="2" fillId="0" borderId="0" xfId="61" applyNumberFormat="1" applyFont="1" applyFill="1" applyAlignment="1" applyProtection="1">
      <alignment vertical="center"/>
      <protection/>
    </xf>
    <xf numFmtId="4" fontId="12" fillId="0" borderId="0" xfId="61" applyNumberFormat="1" applyFont="1" applyAlignment="1" applyProtection="1">
      <alignment vertical="center"/>
      <protection/>
    </xf>
    <xf numFmtId="4" fontId="14" fillId="0" borderId="0" xfId="61" applyNumberFormat="1" applyFont="1" applyAlignment="1" applyProtection="1">
      <alignment vertical="center"/>
      <protection/>
    </xf>
    <xf numFmtId="4" fontId="13" fillId="0" borderId="0" xfId="61" applyNumberFormat="1" applyFont="1" applyAlignment="1" applyProtection="1">
      <alignment vertical="center"/>
      <protection/>
    </xf>
    <xf numFmtId="4" fontId="12" fillId="0" borderId="0" xfId="61" applyNumberFormat="1" applyFont="1" applyAlignment="1" applyProtection="1">
      <alignment horizontal="center" vertical="center"/>
      <protection/>
    </xf>
    <xf numFmtId="170" fontId="12" fillId="0" borderId="0" xfId="61" applyFont="1" applyAlignment="1" applyProtection="1">
      <alignment vertical="center"/>
      <protection/>
    </xf>
    <xf numFmtId="170" fontId="6" fillId="0" borderId="12" xfId="61" applyFont="1" applyFill="1" applyBorder="1" applyAlignment="1" applyProtection="1">
      <alignment vertical="center"/>
      <protection locked="0"/>
    </xf>
    <xf numFmtId="170" fontId="5" fillId="33" borderId="10" xfId="61" applyFont="1" applyFill="1" applyBorder="1" applyAlignment="1" applyProtection="1">
      <alignment horizontal="center" vertical="center"/>
      <protection locked="0"/>
    </xf>
    <xf numFmtId="170" fontId="0" fillId="0" borderId="10" xfId="61" applyFont="1" applyBorder="1" applyAlignment="1" applyProtection="1">
      <alignment horizontal="center"/>
      <protection locked="0"/>
    </xf>
    <xf numFmtId="170" fontId="0" fillId="0" borderId="10" xfId="61" applyFont="1" applyFill="1" applyBorder="1" applyAlignment="1" applyProtection="1">
      <alignment horizontal="center"/>
      <protection locked="0"/>
    </xf>
    <xf numFmtId="170" fontId="0" fillId="0" borderId="10" xfId="61" applyFont="1" applyBorder="1" applyAlignment="1" applyProtection="1">
      <alignment/>
      <protection locked="0"/>
    </xf>
    <xf numFmtId="170" fontId="5" fillId="0" borderId="10" xfId="61" applyFont="1" applyFill="1" applyBorder="1" applyAlignment="1" applyProtection="1">
      <alignment horizontal="center" vertical="center"/>
      <protection locked="0"/>
    </xf>
    <xf numFmtId="170" fontId="0" fillId="34" borderId="10" xfId="61" applyFont="1" applyFill="1" applyBorder="1" applyAlignment="1" applyProtection="1">
      <alignment vertical="center"/>
      <protection locked="0"/>
    </xf>
    <xf numFmtId="4" fontId="15" fillId="0" borderId="0" xfId="61" applyNumberFormat="1" applyFont="1" applyAlignment="1" applyProtection="1">
      <alignment vertical="center"/>
      <protection/>
    </xf>
    <xf numFmtId="4" fontId="14" fillId="0" borderId="0" xfId="61" applyNumberFormat="1" applyFont="1" applyAlignment="1" applyProtection="1">
      <alignment horizontal="center" vertical="center"/>
      <protection/>
    </xf>
    <xf numFmtId="4" fontId="3" fillId="0" borderId="0" xfId="61" applyNumberFormat="1" applyFont="1" applyAlignment="1" applyProtection="1">
      <alignment vertical="center"/>
      <protection/>
    </xf>
    <xf numFmtId="4" fontId="16" fillId="0" borderId="0" xfId="61" applyNumberFormat="1" applyFont="1" applyAlignment="1" applyProtection="1">
      <alignment horizontal="center" vertical="center"/>
      <protection/>
    </xf>
    <xf numFmtId="4" fontId="16" fillId="0" borderId="0" xfId="61" applyNumberFormat="1" applyFont="1" applyAlignment="1" applyProtection="1">
      <alignment vertical="center"/>
      <protection/>
    </xf>
    <xf numFmtId="4" fontId="13" fillId="0" borderId="0" xfId="61" applyNumberFormat="1" applyFont="1" applyAlignment="1" applyProtection="1">
      <alignment horizontal="center" vertical="center"/>
      <protection/>
    </xf>
    <xf numFmtId="170" fontId="16" fillId="0" borderId="0" xfId="61" applyFont="1" applyAlignment="1" applyProtection="1">
      <alignment vertical="center"/>
      <protection/>
    </xf>
    <xf numFmtId="10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0" fillId="33" borderId="10" xfId="61" applyFont="1" applyFill="1" applyBorder="1" applyAlignment="1" applyProtection="1">
      <alignment vertical="center"/>
      <protection locked="0"/>
    </xf>
    <xf numFmtId="170" fontId="0" fillId="0" borderId="12" xfId="61" applyFont="1" applyFill="1" applyBorder="1" applyAlignment="1" applyProtection="1">
      <alignment vertical="center"/>
      <protection locked="0"/>
    </xf>
    <xf numFmtId="170" fontId="0" fillId="34" borderId="12" xfId="61" applyFont="1" applyFill="1" applyBorder="1" applyAlignment="1" applyProtection="1">
      <alignment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269"/>
  <sheetViews>
    <sheetView showZeros="0" tabSelected="1" view="pageBreakPreview" zoomScale="80" zoomScaleSheetLayoutView="80" zoomScalePageLayoutView="0" workbookViewId="0" topLeftCell="A1">
      <pane ySplit="15" topLeftCell="A16" activePane="bottomLeft" state="frozen"/>
      <selection pane="topLeft" activeCell="A1" sqref="A1"/>
      <selection pane="bottomLeft" activeCell="I255" sqref="I255:L255"/>
    </sheetView>
  </sheetViews>
  <sheetFormatPr defaultColWidth="12.7109375" defaultRowHeight="12.75"/>
  <cols>
    <col min="1" max="1" width="104.421875" style="124" customWidth="1"/>
    <col min="2" max="2" width="10.140625" style="125" bestFit="1" customWidth="1"/>
    <col min="3" max="3" width="5.57421875" style="126" bestFit="1" customWidth="1"/>
    <col min="4" max="5" width="11.28125" style="127" customWidth="1"/>
    <col min="6" max="7" width="10.8515625" style="127" customWidth="1"/>
    <col min="8" max="8" width="12.57421875" style="127" customWidth="1"/>
    <col min="9" max="9" width="12.7109375" style="127" bestFit="1" customWidth="1"/>
    <col min="10" max="10" width="12.28125" style="128" customWidth="1"/>
    <col min="11" max="11" width="6.7109375" style="128" customWidth="1"/>
    <col min="12" max="12" width="13.8515625" style="127" customWidth="1"/>
    <col min="13" max="13" width="14.7109375" style="129" bestFit="1" customWidth="1"/>
    <col min="14" max="14" width="12.7109375" style="124" customWidth="1"/>
    <col min="15" max="15" width="13.7109375" style="124" bestFit="1" customWidth="1"/>
    <col min="16" max="16384" width="12.7109375" style="124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>
      <c r="A6" s="56" t="s">
        <v>299</v>
      </c>
    </row>
    <row r="7" ht="15" customHeight="1">
      <c r="A7" s="56" t="s">
        <v>299</v>
      </c>
    </row>
    <row r="8" ht="15" customHeight="1">
      <c r="A8" s="56" t="s">
        <v>299</v>
      </c>
    </row>
    <row r="9" spans="1:13" ht="15.75" customHeight="1">
      <c r="A9" s="92" t="s">
        <v>17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4"/>
    </row>
    <row r="10" spans="1:13" ht="15.75" customHeight="1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7"/>
    </row>
    <row r="11" spans="1:13" s="130" customFormat="1" ht="15.75" customHeight="1">
      <c r="A11" s="98" t="s">
        <v>224</v>
      </c>
      <c r="B11" s="99"/>
      <c r="C11" s="99"/>
      <c r="D11" s="99"/>
      <c r="E11" s="100"/>
      <c r="F11" s="101" t="s">
        <v>75</v>
      </c>
      <c r="G11" s="101"/>
      <c r="H11" s="101"/>
      <c r="I11" s="101"/>
      <c r="J11" s="102"/>
      <c r="K11" s="102"/>
      <c r="L11" s="101"/>
      <c r="M11" s="101"/>
    </row>
    <row r="12" spans="1:13" s="130" customFormat="1" ht="15.75" customHeight="1">
      <c r="A12" s="98" t="s">
        <v>20</v>
      </c>
      <c r="B12" s="99"/>
      <c r="C12" s="99"/>
      <c r="D12" s="99"/>
      <c r="E12" s="100"/>
      <c r="F12" s="103" t="s">
        <v>76</v>
      </c>
      <c r="G12" s="104"/>
      <c r="H12" s="104"/>
      <c r="I12" s="105"/>
      <c r="J12" s="58" t="s">
        <v>21</v>
      </c>
      <c r="K12" s="57" t="s">
        <v>306</v>
      </c>
      <c r="L12" s="79" t="s">
        <v>300</v>
      </c>
      <c r="M12" s="80"/>
    </row>
    <row r="13" spans="1:13" ht="15.75" customHeight="1">
      <c r="A13" s="106" t="s">
        <v>5</v>
      </c>
      <c r="B13" s="109" t="s">
        <v>6</v>
      </c>
      <c r="C13" s="106" t="s">
        <v>7</v>
      </c>
      <c r="D13" s="83" t="s">
        <v>2</v>
      </c>
      <c r="E13" s="83"/>
      <c r="F13" s="115" t="s">
        <v>3</v>
      </c>
      <c r="G13" s="115"/>
      <c r="H13" s="81" t="s">
        <v>1</v>
      </c>
      <c r="I13" s="81" t="s">
        <v>14</v>
      </c>
      <c r="J13" s="87" t="s">
        <v>4</v>
      </c>
      <c r="K13" s="88"/>
      <c r="L13" s="81" t="s">
        <v>18</v>
      </c>
      <c r="M13" s="89" t="s">
        <v>19</v>
      </c>
    </row>
    <row r="14" spans="1:13" ht="15.75" customHeight="1">
      <c r="A14" s="107"/>
      <c r="B14" s="110"/>
      <c r="C14" s="113"/>
      <c r="D14" s="83" t="s">
        <v>15</v>
      </c>
      <c r="E14" s="81" t="s">
        <v>16</v>
      </c>
      <c r="F14" s="83" t="s">
        <v>15</v>
      </c>
      <c r="G14" s="81" t="s">
        <v>16</v>
      </c>
      <c r="H14" s="112"/>
      <c r="I14" s="112"/>
      <c r="J14" s="85" t="s">
        <v>8</v>
      </c>
      <c r="K14" s="85" t="s">
        <v>9</v>
      </c>
      <c r="L14" s="112"/>
      <c r="M14" s="90"/>
    </row>
    <row r="15" spans="1:13" ht="15.75" customHeight="1">
      <c r="A15" s="108"/>
      <c r="B15" s="111"/>
      <c r="C15" s="114"/>
      <c r="D15" s="84"/>
      <c r="E15" s="82"/>
      <c r="F15" s="84"/>
      <c r="G15" s="82"/>
      <c r="H15" s="82"/>
      <c r="I15" s="82"/>
      <c r="J15" s="86"/>
      <c r="K15" s="86"/>
      <c r="L15" s="82"/>
      <c r="M15" s="91"/>
    </row>
    <row r="16" spans="1:13" ht="15.75" customHeight="1">
      <c r="A16" s="21" t="s">
        <v>32</v>
      </c>
      <c r="B16" s="22"/>
      <c r="C16" s="22"/>
      <c r="D16" s="24"/>
      <c r="E16" s="24"/>
      <c r="F16" s="24"/>
      <c r="G16" s="24"/>
      <c r="H16" s="24"/>
      <c r="I16" s="24"/>
      <c r="J16" s="24"/>
      <c r="K16" s="24"/>
      <c r="L16" s="24"/>
      <c r="M16" s="27" t="e">
        <f>SUM(L17:L30)</f>
        <v>#VALUE!</v>
      </c>
    </row>
    <row r="17" spans="1:13" ht="15.75" customHeight="1">
      <c r="A17" s="59" t="s">
        <v>81</v>
      </c>
      <c r="B17" s="60"/>
      <c r="C17" s="60"/>
      <c r="D17" s="31"/>
      <c r="E17" s="30"/>
      <c r="F17" s="31"/>
      <c r="G17" s="32"/>
      <c r="H17" s="32"/>
      <c r="I17" s="32"/>
      <c r="J17" s="42"/>
      <c r="K17" s="131"/>
      <c r="L17" s="32"/>
      <c r="M17" s="27"/>
    </row>
    <row r="18" spans="1:13" ht="15.75" customHeight="1">
      <c r="A18" s="59" t="s">
        <v>223</v>
      </c>
      <c r="B18" s="60"/>
      <c r="C18" s="60"/>
      <c r="D18" s="31"/>
      <c r="E18" s="30"/>
      <c r="F18" s="31"/>
      <c r="G18" s="32"/>
      <c r="H18" s="32"/>
      <c r="I18" s="32"/>
      <c r="J18" s="42"/>
      <c r="K18" s="131"/>
      <c r="L18" s="32"/>
      <c r="M18" s="27"/>
    </row>
    <row r="19" spans="1:13" ht="15.75" customHeight="1">
      <c r="A19" s="61" t="s">
        <v>82</v>
      </c>
      <c r="B19" s="60">
        <v>179.4</v>
      </c>
      <c r="C19" s="60" t="s">
        <v>50</v>
      </c>
      <c r="D19" s="31"/>
      <c r="E19" s="30">
        <f>D19*B19</f>
        <v>0</v>
      </c>
      <c r="F19" s="31"/>
      <c r="G19" s="32">
        <f>F19*B19</f>
        <v>0</v>
      </c>
      <c r="H19" s="32">
        <f>+D19+F19</f>
        <v>0</v>
      </c>
      <c r="I19" s="32">
        <f>E19+G19</f>
        <v>0</v>
      </c>
      <c r="J19" s="42" t="e">
        <f>K19*I19</f>
        <v>#VALUE!</v>
      </c>
      <c r="K19" s="131" t="str">
        <f>$K$12</f>
        <v>xx</v>
      </c>
      <c r="L19" s="32" t="e">
        <f>I19+J19</f>
        <v>#VALUE!</v>
      </c>
      <c r="M19" s="27"/>
    </row>
    <row r="20" spans="1:13" ht="15.75" customHeight="1">
      <c r="A20" s="59" t="s">
        <v>235</v>
      </c>
      <c r="B20" s="60"/>
      <c r="C20" s="60"/>
      <c r="D20" s="31"/>
      <c r="E20" s="30"/>
      <c r="F20" s="31"/>
      <c r="G20" s="32"/>
      <c r="H20" s="32"/>
      <c r="I20" s="32"/>
      <c r="J20" s="42"/>
      <c r="K20" s="131"/>
      <c r="L20" s="32"/>
      <c r="M20" s="27"/>
    </row>
    <row r="21" spans="1:13" ht="15.75" customHeight="1">
      <c r="A21" s="59" t="s">
        <v>234</v>
      </c>
      <c r="B21" s="60"/>
      <c r="C21" s="60"/>
      <c r="D21" s="31"/>
      <c r="E21" s="30"/>
      <c r="F21" s="31"/>
      <c r="G21" s="32"/>
      <c r="H21" s="32"/>
      <c r="I21" s="32"/>
      <c r="J21" s="42"/>
      <c r="K21" s="131"/>
      <c r="L21" s="32"/>
      <c r="M21" s="27"/>
    </row>
    <row r="22" spans="1:13" ht="15.75" customHeight="1">
      <c r="A22" s="61" t="s">
        <v>296</v>
      </c>
      <c r="B22" s="60">
        <v>6</v>
      </c>
      <c r="C22" s="60" t="s">
        <v>237</v>
      </c>
      <c r="D22" s="31"/>
      <c r="E22" s="30">
        <f>D22*B22</f>
        <v>0</v>
      </c>
      <c r="F22" s="31"/>
      <c r="G22" s="32">
        <f>F22*B22</f>
        <v>0</v>
      </c>
      <c r="H22" s="32">
        <f>+D22+F22</f>
        <v>0</v>
      </c>
      <c r="I22" s="32">
        <f>E22+G22</f>
        <v>0</v>
      </c>
      <c r="J22" s="42" t="e">
        <f>K22*I22</f>
        <v>#VALUE!</v>
      </c>
      <c r="K22" s="131" t="str">
        <f>$K$12</f>
        <v>xx</v>
      </c>
      <c r="L22" s="32" t="e">
        <f>I22+J22</f>
        <v>#VALUE!</v>
      </c>
      <c r="M22" s="27"/>
    </row>
    <row r="23" spans="1:13" ht="15.75" customHeight="1">
      <c r="A23" s="61" t="s">
        <v>236</v>
      </c>
      <c r="B23" s="60">
        <v>2</v>
      </c>
      <c r="C23" s="60" t="s">
        <v>218</v>
      </c>
      <c r="D23" s="31"/>
      <c r="E23" s="30">
        <f>D23*B23</f>
        <v>0</v>
      </c>
      <c r="F23" s="31"/>
      <c r="G23" s="32">
        <f>F23*B23</f>
        <v>0</v>
      </c>
      <c r="H23" s="32">
        <f>+D23+F23</f>
        <v>0</v>
      </c>
      <c r="I23" s="32">
        <f>E23+G23</f>
        <v>0</v>
      </c>
      <c r="J23" s="42" t="e">
        <f>K23*I23</f>
        <v>#VALUE!</v>
      </c>
      <c r="K23" s="131" t="str">
        <f>$K$12</f>
        <v>xx</v>
      </c>
      <c r="L23" s="32" t="e">
        <f>I23+J23</f>
        <v>#VALUE!</v>
      </c>
      <c r="M23" s="27"/>
    </row>
    <row r="24" spans="1:13" ht="15.75" customHeight="1">
      <c r="A24" s="59" t="s">
        <v>77</v>
      </c>
      <c r="B24" s="60"/>
      <c r="C24" s="60"/>
      <c r="D24" s="26"/>
      <c r="E24" s="60"/>
      <c r="F24" s="26"/>
      <c r="G24" s="60"/>
      <c r="H24" s="60"/>
      <c r="I24" s="60"/>
      <c r="J24" s="132"/>
      <c r="K24" s="133"/>
      <c r="L24" s="60"/>
      <c r="M24" s="27"/>
    </row>
    <row r="25" spans="1:13" ht="15.75" customHeight="1">
      <c r="A25" s="59" t="s">
        <v>73</v>
      </c>
      <c r="B25" s="60"/>
      <c r="C25" s="60"/>
      <c r="D25" s="26"/>
      <c r="E25" s="60"/>
      <c r="F25" s="26"/>
      <c r="G25" s="60"/>
      <c r="H25" s="60"/>
      <c r="I25" s="60"/>
      <c r="J25" s="132"/>
      <c r="K25" s="133"/>
      <c r="L25" s="60"/>
      <c r="M25" s="27"/>
    </row>
    <row r="26" spans="1:13" ht="15.75" customHeight="1">
      <c r="A26" s="61" t="s">
        <v>230</v>
      </c>
      <c r="B26" s="60">
        <v>80</v>
      </c>
      <c r="C26" s="60" t="s">
        <v>53</v>
      </c>
      <c r="D26" s="31"/>
      <c r="E26" s="30">
        <f>D26*B26</f>
        <v>0</v>
      </c>
      <c r="F26" s="31"/>
      <c r="G26" s="32">
        <f>F26*B26</f>
        <v>0</v>
      </c>
      <c r="H26" s="32">
        <f>+D26+F26</f>
        <v>0</v>
      </c>
      <c r="I26" s="32">
        <f>E26+G26</f>
        <v>0</v>
      </c>
      <c r="J26" s="42" t="e">
        <f>K26*I26</f>
        <v>#VALUE!</v>
      </c>
      <c r="K26" s="131" t="str">
        <f>$K$12</f>
        <v>xx</v>
      </c>
      <c r="L26" s="32" t="e">
        <f>I26+J26</f>
        <v>#VALUE!</v>
      </c>
      <c r="M26" s="27"/>
    </row>
    <row r="27" spans="1:13" ht="15.75" customHeight="1">
      <c r="A27" s="59" t="s">
        <v>0</v>
      </c>
      <c r="B27" s="60"/>
      <c r="C27" s="60"/>
      <c r="D27" s="26"/>
      <c r="E27" s="60"/>
      <c r="F27" s="26"/>
      <c r="G27" s="60"/>
      <c r="H27" s="60"/>
      <c r="I27" s="60"/>
      <c r="J27" s="132"/>
      <c r="K27" s="133"/>
      <c r="L27" s="60"/>
      <c r="M27" s="27"/>
    </row>
    <row r="28" spans="1:13" ht="15.75" customHeight="1">
      <c r="A28" s="61" t="s">
        <v>295</v>
      </c>
      <c r="B28" s="60">
        <v>2.03</v>
      </c>
      <c r="C28" s="60" t="s">
        <v>50</v>
      </c>
      <c r="D28" s="31"/>
      <c r="E28" s="30">
        <f>D28*B28</f>
        <v>0</v>
      </c>
      <c r="F28" s="31"/>
      <c r="G28" s="32">
        <f>F28*B28</f>
        <v>0</v>
      </c>
      <c r="H28" s="32">
        <f>+D28+F28</f>
        <v>0</v>
      </c>
      <c r="I28" s="32">
        <f>E28+G28</f>
        <v>0</v>
      </c>
      <c r="J28" s="42" t="e">
        <f>K28*I28</f>
        <v>#VALUE!</v>
      </c>
      <c r="K28" s="131" t="str">
        <f>$K$12</f>
        <v>xx</v>
      </c>
      <c r="L28" s="32" t="e">
        <f>I28+J28</f>
        <v>#VALUE!</v>
      </c>
      <c r="M28" s="27"/>
    </row>
    <row r="29" spans="1:13" ht="15.75" customHeight="1">
      <c r="A29" s="59" t="s">
        <v>48</v>
      </c>
      <c r="B29" s="60"/>
      <c r="C29" s="60"/>
      <c r="D29" s="26"/>
      <c r="E29" s="60"/>
      <c r="F29" s="26"/>
      <c r="G29" s="60"/>
      <c r="H29" s="60"/>
      <c r="I29" s="60"/>
      <c r="J29" s="132"/>
      <c r="K29" s="133"/>
      <c r="L29" s="60"/>
      <c r="M29" s="27"/>
    </row>
    <row r="30" spans="1:13" ht="15.75" customHeight="1">
      <c r="A30" s="61" t="s">
        <v>49</v>
      </c>
      <c r="B30" s="60">
        <v>179.4</v>
      </c>
      <c r="C30" s="60" t="s">
        <v>50</v>
      </c>
      <c r="D30" s="31"/>
      <c r="E30" s="30">
        <f>D30*B30</f>
        <v>0</v>
      </c>
      <c r="F30" s="31"/>
      <c r="G30" s="32">
        <f>F30*B30</f>
        <v>0</v>
      </c>
      <c r="H30" s="32">
        <f>+D30+F30</f>
        <v>0</v>
      </c>
      <c r="I30" s="32">
        <f>E30+G30</f>
        <v>0</v>
      </c>
      <c r="J30" s="42" t="e">
        <f>K30*I30</f>
        <v>#VALUE!</v>
      </c>
      <c r="K30" s="131" t="str">
        <f>$K$12</f>
        <v>xx</v>
      </c>
      <c r="L30" s="32" t="e">
        <f>I30+J30</f>
        <v>#VALUE!</v>
      </c>
      <c r="M30" s="27"/>
    </row>
    <row r="31" spans="1:13" ht="15.75" customHeight="1">
      <c r="A31" s="21" t="s">
        <v>36</v>
      </c>
      <c r="B31" s="22"/>
      <c r="C31" s="22"/>
      <c r="D31" s="34"/>
      <c r="E31" s="24"/>
      <c r="F31" s="34"/>
      <c r="G31" s="24"/>
      <c r="H31" s="24"/>
      <c r="I31" s="24"/>
      <c r="J31" s="24"/>
      <c r="K31" s="24"/>
      <c r="L31" s="24"/>
      <c r="M31" s="27" t="e">
        <f>SUM(L32:L36)</f>
        <v>#VALUE!</v>
      </c>
    </row>
    <row r="32" spans="1:13" s="135" customFormat="1" ht="15.75" customHeight="1">
      <c r="A32" s="59" t="s">
        <v>83</v>
      </c>
      <c r="B32" s="35"/>
      <c r="C32" s="35"/>
      <c r="D32" s="36"/>
      <c r="E32" s="134"/>
      <c r="F32" s="36"/>
      <c r="G32" s="134"/>
      <c r="H32" s="134"/>
      <c r="I32" s="134"/>
      <c r="J32" s="134"/>
      <c r="K32" s="134"/>
      <c r="L32" s="134"/>
      <c r="M32" s="27"/>
    </row>
    <row r="33" spans="1:13" s="135" customFormat="1" ht="15.75" customHeight="1">
      <c r="A33" s="61" t="s">
        <v>208</v>
      </c>
      <c r="B33" s="60">
        <v>8.25</v>
      </c>
      <c r="C33" s="60" t="s">
        <v>51</v>
      </c>
      <c r="D33" s="31"/>
      <c r="E33" s="30">
        <f>D33*B33</f>
        <v>0</v>
      </c>
      <c r="F33" s="31"/>
      <c r="G33" s="32">
        <f>F33*B33</f>
        <v>0</v>
      </c>
      <c r="H33" s="32">
        <f>+D33+F33</f>
        <v>0</v>
      </c>
      <c r="I33" s="32">
        <f>E33+G33</f>
        <v>0</v>
      </c>
      <c r="J33" s="42" t="e">
        <f>K33*I33</f>
        <v>#VALUE!</v>
      </c>
      <c r="K33" s="131" t="str">
        <f>$K$12</f>
        <v>xx</v>
      </c>
      <c r="L33" s="32" t="e">
        <f>I33+J33</f>
        <v>#VALUE!</v>
      </c>
      <c r="M33" s="27"/>
    </row>
    <row r="34" spans="1:13" s="130" customFormat="1" ht="15.75" customHeight="1">
      <c r="A34" s="59" t="s">
        <v>84</v>
      </c>
      <c r="B34" s="60"/>
      <c r="C34" s="60"/>
      <c r="D34" s="26"/>
      <c r="E34" s="60"/>
      <c r="F34" s="26"/>
      <c r="G34" s="60"/>
      <c r="H34" s="60"/>
      <c r="I34" s="60"/>
      <c r="J34" s="132"/>
      <c r="K34" s="133"/>
      <c r="L34" s="60"/>
      <c r="M34" s="27"/>
    </row>
    <row r="35" spans="1:13" s="130" customFormat="1" ht="15.75" customHeight="1">
      <c r="A35" s="59" t="s">
        <v>85</v>
      </c>
      <c r="B35" s="60"/>
      <c r="C35" s="60"/>
      <c r="D35" s="31"/>
      <c r="E35" s="30"/>
      <c r="F35" s="31"/>
      <c r="G35" s="32"/>
      <c r="H35" s="32"/>
      <c r="I35" s="32"/>
      <c r="J35" s="42"/>
      <c r="K35" s="131"/>
      <c r="L35" s="32"/>
      <c r="M35" s="27"/>
    </row>
    <row r="36" spans="1:13" s="130" customFormat="1" ht="15.75" customHeight="1">
      <c r="A36" s="61" t="s">
        <v>86</v>
      </c>
      <c r="B36" s="60">
        <v>179.4</v>
      </c>
      <c r="C36" s="60" t="s">
        <v>50</v>
      </c>
      <c r="D36" s="31"/>
      <c r="E36" s="30">
        <f>D36*B36</f>
        <v>0</v>
      </c>
      <c r="F36" s="31"/>
      <c r="G36" s="32">
        <f>F36*B36</f>
        <v>0</v>
      </c>
      <c r="H36" s="32">
        <f>+D36+F36</f>
        <v>0</v>
      </c>
      <c r="I36" s="32">
        <f>E36+G36</f>
        <v>0</v>
      </c>
      <c r="J36" s="42" t="e">
        <f>K36*I36</f>
        <v>#VALUE!</v>
      </c>
      <c r="K36" s="131" t="str">
        <f>$K$12</f>
        <v>xx</v>
      </c>
      <c r="L36" s="32" t="e">
        <f>I36+J36</f>
        <v>#VALUE!</v>
      </c>
      <c r="M36" s="27"/>
    </row>
    <row r="37" spans="1:13" ht="15.75" customHeight="1">
      <c r="A37" s="21" t="s">
        <v>222</v>
      </c>
      <c r="B37" s="22"/>
      <c r="C37" s="22"/>
      <c r="D37" s="34"/>
      <c r="E37" s="24"/>
      <c r="F37" s="34"/>
      <c r="G37" s="24"/>
      <c r="H37" s="24"/>
      <c r="I37" s="24"/>
      <c r="J37" s="24"/>
      <c r="K37" s="24"/>
      <c r="L37" s="24"/>
      <c r="M37" s="27" t="e">
        <f>SUM(L40:L51)</f>
        <v>#VALUE!</v>
      </c>
    </row>
    <row r="38" spans="1:13" s="135" customFormat="1" ht="15.75" customHeight="1">
      <c r="A38" s="59" t="s">
        <v>186</v>
      </c>
      <c r="B38" s="35"/>
      <c r="C38" s="35"/>
      <c r="D38" s="36"/>
      <c r="E38" s="134"/>
      <c r="F38" s="36"/>
      <c r="G38" s="134"/>
      <c r="H38" s="134"/>
      <c r="I38" s="134"/>
      <c r="J38" s="134"/>
      <c r="K38" s="134"/>
      <c r="L38" s="134"/>
      <c r="M38" s="27"/>
    </row>
    <row r="39" spans="1:13" s="135" customFormat="1" ht="15.75" customHeight="1">
      <c r="A39" s="38" t="s">
        <v>187</v>
      </c>
      <c r="B39" s="35"/>
      <c r="C39" s="35"/>
      <c r="D39" s="36"/>
      <c r="E39" s="134"/>
      <c r="F39" s="36"/>
      <c r="G39" s="134"/>
      <c r="H39" s="134"/>
      <c r="I39" s="134"/>
      <c r="J39" s="136"/>
      <c r="K39" s="136"/>
      <c r="L39" s="134"/>
      <c r="M39" s="27"/>
    </row>
    <row r="40" spans="1:13" s="135" customFormat="1" ht="15.75" customHeight="1">
      <c r="A40" s="61" t="s">
        <v>209</v>
      </c>
      <c r="B40" s="60">
        <v>33.8</v>
      </c>
      <c r="C40" s="60" t="s">
        <v>50</v>
      </c>
      <c r="D40" s="31"/>
      <c r="E40" s="30">
        <f>D40*B40</f>
        <v>0</v>
      </c>
      <c r="F40" s="31"/>
      <c r="G40" s="32">
        <f>F40*B40</f>
        <v>0</v>
      </c>
      <c r="H40" s="32">
        <f>+D40+F40</f>
        <v>0</v>
      </c>
      <c r="I40" s="32">
        <f>E40+G40</f>
        <v>0</v>
      </c>
      <c r="J40" s="42" t="e">
        <f>K40*I40</f>
        <v>#VALUE!</v>
      </c>
      <c r="K40" s="131" t="str">
        <f>$K$12</f>
        <v>xx</v>
      </c>
      <c r="L40" s="32" t="e">
        <f>I40+J40</f>
        <v>#VALUE!</v>
      </c>
      <c r="M40" s="27"/>
    </row>
    <row r="41" spans="1:13" s="135" customFormat="1" ht="15.75" customHeight="1">
      <c r="A41" s="38" t="s">
        <v>188</v>
      </c>
      <c r="B41" s="60"/>
      <c r="C41" s="60"/>
      <c r="D41" s="31"/>
      <c r="E41" s="30"/>
      <c r="F41" s="31"/>
      <c r="G41" s="32"/>
      <c r="H41" s="32"/>
      <c r="I41" s="32"/>
      <c r="J41" s="42"/>
      <c r="K41" s="131"/>
      <c r="L41" s="32"/>
      <c r="M41" s="27"/>
    </row>
    <row r="42" spans="1:13" s="135" customFormat="1" ht="15.75" customHeight="1">
      <c r="A42" s="61" t="s">
        <v>90</v>
      </c>
      <c r="B42" s="60">
        <v>219</v>
      </c>
      <c r="C42" s="60" t="s">
        <v>52</v>
      </c>
      <c r="D42" s="31"/>
      <c r="E42" s="30">
        <f>D42*B42</f>
        <v>0</v>
      </c>
      <c r="F42" s="31"/>
      <c r="G42" s="32">
        <f>F42*B42</f>
        <v>0</v>
      </c>
      <c r="H42" s="32">
        <f>+D42+F42</f>
        <v>0</v>
      </c>
      <c r="I42" s="32">
        <f>E42+G42</f>
        <v>0</v>
      </c>
      <c r="J42" s="42" t="e">
        <f>K42*I42</f>
        <v>#VALUE!</v>
      </c>
      <c r="K42" s="131" t="str">
        <f>$K$12</f>
        <v>xx</v>
      </c>
      <c r="L42" s="32" t="e">
        <f>I42+J42</f>
        <v>#VALUE!</v>
      </c>
      <c r="M42" s="27"/>
    </row>
    <row r="43" spans="1:13" s="135" customFormat="1" ht="15.75" customHeight="1">
      <c r="A43" s="38" t="s">
        <v>189</v>
      </c>
      <c r="B43" s="60"/>
      <c r="C43" s="60"/>
      <c r="D43" s="26"/>
      <c r="E43" s="30"/>
      <c r="F43" s="31"/>
      <c r="G43" s="32"/>
      <c r="H43" s="32"/>
      <c r="I43" s="32"/>
      <c r="J43" s="42"/>
      <c r="K43" s="131"/>
      <c r="L43" s="32"/>
      <c r="M43" s="27"/>
    </row>
    <row r="44" spans="1:13" s="135" customFormat="1" ht="15.75" customHeight="1">
      <c r="A44" s="61" t="s">
        <v>210</v>
      </c>
      <c r="B44" s="60">
        <v>3.19</v>
      </c>
      <c r="C44" s="60" t="s">
        <v>51</v>
      </c>
      <c r="D44" s="31"/>
      <c r="E44" s="30">
        <f>D44*B44</f>
        <v>0</v>
      </c>
      <c r="F44" s="31"/>
      <c r="G44" s="32">
        <f>F44*B44</f>
        <v>0</v>
      </c>
      <c r="H44" s="32">
        <f>+D44+F44</f>
        <v>0</v>
      </c>
      <c r="I44" s="32">
        <f>E44+G44</f>
        <v>0</v>
      </c>
      <c r="J44" s="42" t="e">
        <f>K44*I44</f>
        <v>#VALUE!</v>
      </c>
      <c r="K44" s="131" t="str">
        <f>$K$12</f>
        <v>xx</v>
      </c>
      <c r="L44" s="32" t="e">
        <f>I44+J44</f>
        <v>#VALUE!</v>
      </c>
      <c r="M44" s="27"/>
    </row>
    <row r="45" spans="1:13" ht="15.75" customHeight="1">
      <c r="A45" s="61" t="s">
        <v>297</v>
      </c>
      <c r="B45" s="62">
        <v>0.27</v>
      </c>
      <c r="C45" s="62" t="s">
        <v>51</v>
      </c>
      <c r="D45" s="162"/>
      <c r="E45" s="30">
        <f>D45*B45</f>
        <v>0</v>
      </c>
      <c r="F45" s="25"/>
      <c r="G45" s="32">
        <f>F45*B45</f>
        <v>0</v>
      </c>
      <c r="H45" s="32">
        <f>+D45+F45</f>
        <v>0</v>
      </c>
      <c r="I45" s="32">
        <f>E45+G45</f>
        <v>0</v>
      </c>
      <c r="J45" s="42" t="e">
        <f>K45*I45</f>
        <v>#VALUE!</v>
      </c>
      <c r="K45" s="131" t="str">
        <f>$K$12</f>
        <v>xx</v>
      </c>
      <c r="L45" s="32" t="e">
        <f>I45+J45</f>
        <v>#VALUE!</v>
      </c>
      <c r="M45" s="137"/>
    </row>
    <row r="46" spans="1:15" ht="15.75" customHeight="1">
      <c r="A46" s="59" t="s">
        <v>87</v>
      </c>
      <c r="B46" s="60"/>
      <c r="C46" s="60"/>
      <c r="D46" s="26"/>
      <c r="E46" s="60"/>
      <c r="F46" s="26"/>
      <c r="G46" s="60"/>
      <c r="H46" s="60"/>
      <c r="I46" s="60"/>
      <c r="J46" s="132"/>
      <c r="K46" s="132"/>
      <c r="L46" s="60"/>
      <c r="M46" s="27"/>
      <c r="O46" s="138"/>
    </row>
    <row r="47" spans="1:15" ht="15.75" customHeight="1">
      <c r="A47" s="59" t="s">
        <v>190</v>
      </c>
      <c r="B47" s="60"/>
      <c r="C47" s="60"/>
      <c r="D47" s="26"/>
      <c r="E47" s="139"/>
      <c r="F47" s="26"/>
      <c r="G47" s="60"/>
      <c r="H47" s="60"/>
      <c r="I47" s="60"/>
      <c r="J47" s="132"/>
      <c r="K47" s="132"/>
      <c r="L47" s="60"/>
      <c r="M47" s="27"/>
      <c r="O47" s="138"/>
    </row>
    <row r="48" spans="1:15" ht="15.75" customHeight="1">
      <c r="A48" s="61" t="s">
        <v>90</v>
      </c>
      <c r="B48" s="60">
        <v>1142</v>
      </c>
      <c r="C48" s="60" t="s">
        <v>52</v>
      </c>
      <c r="D48" s="31"/>
      <c r="E48" s="30">
        <f>D48*B48</f>
        <v>0</v>
      </c>
      <c r="F48" s="31"/>
      <c r="G48" s="32">
        <f>F48*B48</f>
        <v>0</v>
      </c>
      <c r="H48" s="32">
        <f>+D48+F48</f>
        <v>0</v>
      </c>
      <c r="I48" s="32">
        <f>E48+G48</f>
        <v>0</v>
      </c>
      <c r="J48" s="42" t="e">
        <f>K48*I48</f>
        <v>#VALUE!</v>
      </c>
      <c r="K48" s="131" t="str">
        <f>$K$12</f>
        <v>xx</v>
      </c>
      <c r="L48" s="32" t="e">
        <f>I48+J48</f>
        <v>#VALUE!</v>
      </c>
      <c r="M48" s="27"/>
      <c r="O48" s="138"/>
    </row>
    <row r="49" spans="1:15" ht="15.75" customHeight="1">
      <c r="A49" s="59" t="s">
        <v>191</v>
      </c>
      <c r="B49" s="60"/>
      <c r="C49" s="60"/>
      <c r="D49" s="26"/>
      <c r="E49" s="139"/>
      <c r="F49" s="26"/>
      <c r="G49" s="60"/>
      <c r="H49" s="60"/>
      <c r="I49" s="60"/>
      <c r="J49" s="132"/>
      <c r="K49" s="132"/>
      <c r="L49" s="60"/>
      <c r="M49" s="27"/>
      <c r="O49" s="138"/>
    </row>
    <row r="50" spans="1:15" ht="15.75" customHeight="1">
      <c r="A50" s="61" t="s">
        <v>210</v>
      </c>
      <c r="B50" s="60">
        <v>16.46</v>
      </c>
      <c r="C50" s="60" t="s">
        <v>51</v>
      </c>
      <c r="D50" s="31"/>
      <c r="E50" s="30">
        <f>D50*B50</f>
        <v>0</v>
      </c>
      <c r="F50" s="31"/>
      <c r="G50" s="32">
        <f>F50*B50</f>
        <v>0</v>
      </c>
      <c r="H50" s="32">
        <f>+D50+F50</f>
        <v>0</v>
      </c>
      <c r="I50" s="32">
        <f>E50+G50</f>
        <v>0</v>
      </c>
      <c r="J50" s="42" t="e">
        <f>K50*I50</f>
        <v>#VALUE!</v>
      </c>
      <c r="K50" s="131" t="str">
        <f>$K$12</f>
        <v>xx</v>
      </c>
      <c r="L50" s="32" t="e">
        <f>I50+J50</f>
        <v>#VALUE!</v>
      </c>
      <c r="M50" s="27"/>
      <c r="O50" s="138"/>
    </row>
    <row r="51" spans="1:13" ht="15.75" customHeight="1">
      <c r="A51" s="61" t="s">
        <v>298</v>
      </c>
      <c r="B51" s="62">
        <v>6.86</v>
      </c>
      <c r="C51" s="62" t="s">
        <v>51</v>
      </c>
      <c r="D51" s="162"/>
      <c r="E51" s="30">
        <f>D51*B51</f>
        <v>0</v>
      </c>
      <c r="F51" s="25"/>
      <c r="G51" s="32">
        <f>F51*B51</f>
        <v>0</v>
      </c>
      <c r="H51" s="32">
        <f>+D51+F51</f>
        <v>0</v>
      </c>
      <c r="I51" s="32">
        <f>E51+G51</f>
        <v>0</v>
      </c>
      <c r="J51" s="42" t="e">
        <f>K51*I51</f>
        <v>#VALUE!</v>
      </c>
      <c r="K51" s="131" t="str">
        <f>$K$12</f>
        <v>xx</v>
      </c>
      <c r="L51" s="32" t="e">
        <f>I51+J51</f>
        <v>#VALUE!</v>
      </c>
      <c r="M51" s="137"/>
    </row>
    <row r="52" spans="1:13" ht="15.75" customHeight="1">
      <c r="A52" s="21" t="s">
        <v>70</v>
      </c>
      <c r="B52" s="22"/>
      <c r="C52" s="22"/>
      <c r="D52" s="163"/>
      <c r="E52" s="22"/>
      <c r="F52" s="163"/>
      <c r="G52" s="22"/>
      <c r="H52" s="22"/>
      <c r="I52" s="22"/>
      <c r="J52" s="22"/>
      <c r="K52" s="22"/>
      <c r="L52" s="22"/>
      <c r="M52" s="27" t="e">
        <f>SUM(L53:L77)</f>
        <v>#VALUE!</v>
      </c>
    </row>
    <row r="53" spans="1:15" ht="15.75" customHeight="1">
      <c r="A53" s="59" t="s">
        <v>88</v>
      </c>
      <c r="B53" s="60"/>
      <c r="C53" s="60"/>
      <c r="D53" s="26"/>
      <c r="E53" s="60"/>
      <c r="F53" s="26"/>
      <c r="G53" s="60"/>
      <c r="H53" s="60"/>
      <c r="I53" s="60"/>
      <c r="J53" s="60"/>
      <c r="K53" s="60"/>
      <c r="L53" s="60"/>
      <c r="M53" s="27"/>
      <c r="O53" s="138"/>
    </row>
    <row r="54" spans="1:13" ht="15.75" customHeight="1">
      <c r="A54" s="59" t="s">
        <v>55</v>
      </c>
      <c r="B54" s="60"/>
      <c r="C54" s="60"/>
      <c r="D54" s="26"/>
      <c r="E54" s="60"/>
      <c r="F54" s="26"/>
      <c r="G54" s="60"/>
      <c r="H54" s="60"/>
      <c r="I54" s="60"/>
      <c r="J54" s="60"/>
      <c r="K54" s="60"/>
      <c r="L54" s="60"/>
      <c r="M54" s="140"/>
    </row>
    <row r="55" spans="1:13" ht="15.75" customHeight="1">
      <c r="A55" s="59" t="s">
        <v>89</v>
      </c>
      <c r="B55" s="60"/>
      <c r="C55" s="60"/>
      <c r="D55" s="31"/>
      <c r="E55" s="30"/>
      <c r="F55" s="31"/>
      <c r="G55" s="32"/>
      <c r="H55" s="32"/>
      <c r="I55" s="32"/>
      <c r="J55" s="42"/>
      <c r="K55" s="42"/>
      <c r="L55" s="32"/>
      <c r="M55" s="27"/>
    </row>
    <row r="56" spans="1:13" ht="15.75" customHeight="1">
      <c r="A56" s="61" t="s">
        <v>90</v>
      </c>
      <c r="B56" s="63">
        <v>78.04</v>
      </c>
      <c r="C56" s="60" t="s">
        <v>52</v>
      </c>
      <c r="D56" s="31"/>
      <c r="E56" s="30">
        <f>D56*B56</f>
        <v>0</v>
      </c>
      <c r="F56" s="31"/>
      <c r="G56" s="32">
        <f>F56*B56</f>
        <v>0</v>
      </c>
      <c r="H56" s="32">
        <f>+D56+F56</f>
        <v>0</v>
      </c>
      <c r="I56" s="32">
        <f>E56+G56</f>
        <v>0</v>
      </c>
      <c r="J56" s="42" t="e">
        <f>K56*I56</f>
        <v>#VALUE!</v>
      </c>
      <c r="K56" s="131" t="str">
        <f>$K$12</f>
        <v>xx</v>
      </c>
      <c r="L56" s="32" t="e">
        <f>I56+J56</f>
        <v>#VALUE!</v>
      </c>
      <c r="M56" s="27"/>
    </row>
    <row r="57" spans="1:13" ht="15.75" customHeight="1">
      <c r="A57" s="59" t="s">
        <v>91</v>
      </c>
      <c r="B57" s="60"/>
      <c r="C57" s="60"/>
      <c r="D57" s="31"/>
      <c r="E57" s="30"/>
      <c r="F57" s="31"/>
      <c r="G57" s="32"/>
      <c r="H57" s="32"/>
      <c r="I57" s="32"/>
      <c r="J57" s="42"/>
      <c r="K57" s="131"/>
      <c r="L57" s="32"/>
      <c r="M57" s="27"/>
    </row>
    <row r="58" spans="1:13" ht="15.75" customHeight="1">
      <c r="A58" s="61" t="s">
        <v>211</v>
      </c>
      <c r="B58" s="62">
        <v>0.88</v>
      </c>
      <c r="C58" s="62" t="s">
        <v>51</v>
      </c>
      <c r="D58" s="25"/>
      <c r="E58" s="30">
        <f>D58*B58</f>
        <v>0</v>
      </c>
      <c r="F58" s="25"/>
      <c r="G58" s="32">
        <f>F58*B58</f>
        <v>0</v>
      </c>
      <c r="H58" s="32">
        <f>+D58+F58</f>
        <v>0</v>
      </c>
      <c r="I58" s="32">
        <f>E58+G58</f>
        <v>0</v>
      </c>
      <c r="J58" s="42" t="e">
        <f>K58*I58</f>
        <v>#VALUE!</v>
      </c>
      <c r="K58" s="131" t="str">
        <f>$K$12</f>
        <v>xx</v>
      </c>
      <c r="L58" s="32" t="e">
        <f>I58+J58</f>
        <v>#VALUE!</v>
      </c>
      <c r="M58" s="27"/>
    </row>
    <row r="59" spans="1:13" ht="15.75" customHeight="1">
      <c r="A59" s="59" t="s">
        <v>92</v>
      </c>
      <c r="B59" s="60"/>
      <c r="C59" s="60"/>
      <c r="D59" s="31"/>
      <c r="E59" s="30"/>
      <c r="F59" s="31"/>
      <c r="G59" s="32"/>
      <c r="H59" s="32"/>
      <c r="I59" s="32"/>
      <c r="J59" s="42"/>
      <c r="K59" s="42"/>
      <c r="L59" s="32"/>
      <c r="M59" s="27"/>
    </row>
    <row r="60" spans="1:13" ht="15.75" customHeight="1">
      <c r="A60" s="59" t="s">
        <v>93</v>
      </c>
      <c r="B60" s="60"/>
      <c r="C60" s="60"/>
      <c r="D60" s="31"/>
      <c r="E60" s="30"/>
      <c r="F60" s="31"/>
      <c r="G60" s="32"/>
      <c r="H60" s="32"/>
      <c r="I60" s="32"/>
      <c r="J60" s="42"/>
      <c r="K60" s="42"/>
      <c r="L60" s="32"/>
      <c r="M60" s="27"/>
    </row>
    <row r="61" spans="1:13" ht="15.75" customHeight="1">
      <c r="A61" s="61" t="s">
        <v>209</v>
      </c>
      <c r="B61" s="60">
        <v>73.5</v>
      </c>
      <c r="C61" s="60" t="s">
        <v>50</v>
      </c>
      <c r="D61" s="31"/>
      <c r="E61" s="30">
        <f>D61*B61</f>
        <v>0</v>
      </c>
      <c r="F61" s="31"/>
      <c r="G61" s="32">
        <f>F61*B61</f>
        <v>0</v>
      </c>
      <c r="H61" s="32">
        <f>+D61+F61</f>
        <v>0</v>
      </c>
      <c r="I61" s="32">
        <f>E61+G61</f>
        <v>0</v>
      </c>
      <c r="J61" s="42" t="e">
        <f>K61*I61</f>
        <v>#VALUE!</v>
      </c>
      <c r="K61" s="131" t="str">
        <f>$K$12</f>
        <v>xx</v>
      </c>
      <c r="L61" s="32" t="e">
        <f>I61+J61</f>
        <v>#VALUE!</v>
      </c>
      <c r="M61" s="27"/>
    </row>
    <row r="62" spans="1:13" ht="15.75" customHeight="1">
      <c r="A62" s="59" t="s">
        <v>94</v>
      </c>
      <c r="B62" s="60"/>
      <c r="C62" s="60"/>
      <c r="D62" s="31"/>
      <c r="E62" s="30"/>
      <c r="F62" s="31"/>
      <c r="G62" s="32"/>
      <c r="H62" s="32"/>
      <c r="I62" s="32"/>
      <c r="J62" s="42"/>
      <c r="K62" s="42"/>
      <c r="L62" s="32"/>
      <c r="M62" s="27"/>
    </row>
    <row r="63" spans="1:13" ht="15.75" customHeight="1">
      <c r="A63" s="61" t="s">
        <v>90</v>
      </c>
      <c r="B63" s="60">
        <v>165</v>
      </c>
      <c r="C63" s="60" t="s">
        <v>52</v>
      </c>
      <c r="D63" s="31"/>
      <c r="E63" s="30">
        <f>D63*B63</f>
        <v>0</v>
      </c>
      <c r="F63" s="31"/>
      <c r="G63" s="32">
        <f>F63*B63</f>
        <v>0</v>
      </c>
      <c r="H63" s="32">
        <f>+D63+F63</f>
        <v>0</v>
      </c>
      <c r="I63" s="32">
        <f>E63+G63</f>
        <v>0</v>
      </c>
      <c r="J63" s="42" t="e">
        <f>K63*I63</f>
        <v>#VALUE!</v>
      </c>
      <c r="K63" s="131" t="str">
        <f>$K$12</f>
        <v>xx</v>
      </c>
      <c r="L63" s="32" t="e">
        <f>I63+J63</f>
        <v>#VALUE!</v>
      </c>
      <c r="M63" s="27"/>
    </row>
    <row r="64" spans="1:13" ht="15.75" customHeight="1">
      <c r="A64" s="61" t="s">
        <v>95</v>
      </c>
      <c r="B64" s="60">
        <v>98</v>
      </c>
      <c r="C64" s="60" t="s">
        <v>52</v>
      </c>
      <c r="D64" s="31"/>
      <c r="E64" s="30">
        <f>D64*B64</f>
        <v>0</v>
      </c>
      <c r="F64" s="31"/>
      <c r="G64" s="32">
        <f>F64*B64</f>
        <v>0</v>
      </c>
      <c r="H64" s="32">
        <f>+D64+F64</f>
        <v>0</v>
      </c>
      <c r="I64" s="32">
        <f>E64+G64</f>
        <v>0</v>
      </c>
      <c r="J64" s="42" t="e">
        <f>K64*I64</f>
        <v>#VALUE!</v>
      </c>
      <c r="K64" s="131" t="str">
        <f>$K$12</f>
        <v>xx</v>
      </c>
      <c r="L64" s="32" t="e">
        <f>I64+J64</f>
        <v>#VALUE!</v>
      </c>
      <c r="M64" s="27"/>
    </row>
    <row r="65" spans="1:13" ht="15.75" customHeight="1">
      <c r="A65" s="59" t="s">
        <v>96</v>
      </c>
      <c r="B65" s="60"/>
      <c r="C65" s="60"/>
      <c r="D65" s="31"/>
      <c r="E65" s="30"/>
      <c r="F65" s="31"/>
      <c r="G65" s="32"/>
      <c r="H65" s="32"/>
      <c r="I65" s="32"/>
      <c r="J65" s="42"/>
      <c r="K65" s="42"/>
      <c r="L65" s="32"/>
      <c r="M65" s="27"/>
    </row>
    <row r="66" spans="1:13" ht="15.75" customHeight="1">
      <c r="A66" s="61" t="s">
        <v>210</v>
      </c>
      <c r="B66" s="60">
        <v>5.77</v>
      </c>
      <c r="C66" s="62" t="s">
        <v>51</v>
      </c>
      <c r="D66" s="31"/>
      <c r="E66" s="30">
        <f>D66*B66</f>
        <v>0</v>
      </c>
      <c r="F66" s="31"/>
      <c r="G66" s="32">
        <f>F66*B66</f>
        <v>0</v>
      </c>
      <c r="H66" s="32">
        <f>+D66+F66</f>
        <v>0</v>
      </c>
      <c r="I66" s="32">
        <f>E66+G66</f>
        <v>0</v>
      </c>
      <c r="J66" s="42" t="e">
        <f>K66*I66</f>
        <v>#VALUE!</v>
      </c>
      <c r="K66" s="131" t="str">
        <f>$K$12</f>
        <v>xx</v>
      </c>
      <c r="L66" s="32" t="e">
        <f>I66+J66</f>
        <v>#VALUE!</v>
      </c>
      <c r="M66" s="27"/>
    </row>
    <row r="67" spans="1:13" ht="15.75" customHeight="1">
      <c r="A67" s="59" t="s">
        <v>97</v>
      </c>
      <c r="B67" s="60"/>
      <c r="C67" s="60"/>
      <c r="D67" s="31"/>
      <c r="E67" s="30"/>
      <c r="F67" s="31"/>
      <c r="G67" s="32"/>
      <c r="H67" s="32"/>
      <c r="I67" s="32"/>
      <c r="J67" s="42"/>
      <c r="K67" s="42"/>
      <c r="L67" s="32"/>
      <c r="M67" s="27"/>
    </row>
    <row r="68" spans="1:13" ht="15.75" customHeight="1">
      <c r="A68" s="59" t="s">
        <v>98</v>
      </c>
      <c r="B68" s="60"/>
      <c r="C68" s="60"/>
      <c r="D68" s="31"/>
      <c r="E68" s="30"/>
      <c r="F68" s="31"/>
      <c r="G68" s="32"/>
      <c r="H68" s="32"/>
      <c r="I68" s="32"/>
      <c r="J68" s="42"/>
      <c r="K68" s="42"/>
      <c r="L68" s="32"/>
      <c r="M68" s="27"/>
    </row>
    <row r="69" spans="1:13" ht="15.75" customHeight="1">
      <c r="A69" s="61" t="s">
        <v>198</v>
      </c>
      <c r="B69" s="60">
        <v>25.5</v>
      </c>
      <c r="C69" s="60" t="s">
        <v>170</v>
      </c>
      <c r="D69" s="162"/>
      <c r="E69" s="30">
        <f>D69*B69</f>
        <v>0</v>
      </c>
      <c r="F69" s="31"/>
      <c r="G69" s="32">
        <f>F69*B69</f>
        <v>0</v>
      </c>
      <c r="H69" s="32">
        <f>+D69+F69</f>
        <v>0</v>
      </c>
      <c r="I69" s="32">
        <f>E69+G69</f>
        <v>0</v>
      </c>
      <c r="J69" s="42" t="e">
        <f>K69*I69</f>
        <v>#VALUE!</v>
      </c>
      <c r="K69" s="131" t="str">
        <f>$K$12</f>
        <v>xx</v>
      </c>
      <c r="L69" s="32" t="e">
        <f>I69+J69</f>
        <v>#VALUE!</v>
      </c>
      <c r="M69" s="27"/>
    </row>
    <row r="70" spans="1:13" ht="15.75" customHeight="1">
      <c r="A70" s="59" t="s">
        <v>99</v>
      </c>
      <c r="B70" s="60"/>
      <c r="C70" s="60"/>
      <c r="D70" s="31"/>
      <c r="E70" s="30"/>
      <c r="F70" s="31"/>
      <c r="G70" s="32"/>
      <c r="H70" s="32"/>
      <c r="I70" s="32"/>
      <c r="J70" s="42"/>
      <c r="K70" s="131"/>
      <c r="L70" s="32"/>
      <c r="M70" s="27"/>
    </row>
    <row r="71" spans="1:13" ht="15.75" customHeight="1">
      <c r="A71" s="61" t="s">
        <v>211</v>
      </c>
      <c r="B71" s="62">
        <v>0.9</v>
      </c>
      <c r="C71" s="62" t="s">
        <v>51</v>
      </c>
      <c r="D71" s="25"/>
      <c r="E71" s="30">
        <f>D71*B71</f>
        <v>0</v>
      </c>
      <c r="F71" s="25"/>
      <c r="G71" s="32">
        <f>F71*B71</f>
        <v>0</v>
      </c>
      <c r="H71" s="32">
        <f>+D71+F71</f>
        <v>0</v>
      </c>
      <c r="I71" s="32">
        <f>E71+G71</f>
        <v>0</v>
      </c>
      <c r="J71" s="42" t="e">
        <f>K71*I71</f>
        <v>#VALUE!</v>
      </c>
      <c r="K71" s="131" t="str">
        <f>$K$12</f>
        <v>xx</v>
      </c>
      <c r="L71" s="32" t="e">
        <f>I71+J71</f>
        <v>#VALUE!</v>
      </c>
      <c r="M71" s="27"/>
    </row>
    <row r="72" spans="1:13" ht="15.75" customHeight="1">
      <c r="A72" s="64" t="s">
        <v>212</v>
      </c>
      <c r="B72" s="62">
        <v>2.4</v>
      </c>
      <c r="C72" s="62" t="s">
        <v>53</v>
      </c>
      <c r="D72" s="25"/>
      <c r="E72" s="30">
        <f>D72*B72</f>
        <v>0</v>
      </c>
      <c r="F72" s="25"/>
      <c r="G72" s="32">
        <f>F72*B72</f>
        <v>0</v>
      </c>
      <c r="H72" s="32">
        <f>+D72+F72</f>
        <v>0</v>
      </c>
      <c r="I72" s="32">
        <f>E72+G72</f>
        <v>0</v>
      </c>
      <c r="J72" s="42" t="e">
        <f>K72*I72</f>
        <v>#VALUE!</v>
      </c>
      <c r="K72" s="131" t="str">
        <f>$K$12</f>
        <v>xx</v>
      </c>
      <c r="L72" s="32" t="e">
        <f>I72+J72</f>
        <v>#VALUE!</v>
      </c>
      <c r="M72" s="27"/>
    </row>
    <row r="73" spans="1:13" ht="15.75" customHeight="1">
      <c r="A73" s="59" t="s">
        <v>100</v>
      </c>
      <c r="B73" s="62"/>
      <c r="C73" s="62"/>
      <c r="D73" s="25"/>
      <c r="E73" s="30"/>
      <c r="F73" s="25"/>
      <c r="G73" s="32"/>
      <c r="H73" s="32"/>
      <c r="I73" s="32"/>
      <c r="J73" s="42"/>
      <c r="K73" s="131"/>
      <c r="L73" s="32"/>
      <c r="M73" s="27"/>
    </row>
    <row r="74" spans="1:13" ht="15.75" customHeight="1">
      <c r="A74" s="59" t="s">
        <v>101</v>
      </c>
      <c r="B74" s="62"/>
      <c r="C74" s="62"/>
      <c r="D74" s="25"/>
      <c r="E74" s="30"/>
      <c r="F74" s="25"/>
      <c r="G74" s="32"/>
      <c r="H74" s="32"/>
      <c r="I74" s="32"/>
      <c r="J74" s="42"/>
      <c r="K74" s="131"/>
      <c r="L74" s="32"/>
      <c r="M74" s="27"/>
    </row>
    <row r="75" spans="1:13" ht="15.75" customHeight="1">
      <c r="A75" s="64" t="s">
        <v>90</v>
      </c>
      <c r="B75" s="60">
        <v>10.64</v>
      </c>
      <c r="C75" s="60" t="s">
        <v>52</v>
      </c>
      <c r="D75" s="31"/>
      <c r="E75" s="30">
        <f>D75*B75</f>
        <v>0</v>
      </c>
      <c r="F75" s="31"/>
      <c r="G75" s="32">
        <f>F75*B75</f>
        <v>0</v>
      </c>
      <c r="H75" s="32">
        <f>+D75+F75</f>
        <v>0</v>
      </c>
      <c r="I75" s="32">
        <f>E75+G75</f>
        <v>0</v>
      </c>
      <c r="J75" s="42" t="e">
        <f>K75*I75</f>
        <v>#VALUE!</v>
      </c>
      <c r="K75" s="131" t="str">
        <f>$K$12</f>
        <v>xx</v>
      </c>
      <c r="L75" s="32" t="e">
        <f>I75+J75</f>
        <v>#VALUE!</v>
      </c>
      <c r="M75" s="27"/>
    </row>
    <row r="76" spans="1:13" ht="15.75" customHeight="1">
      <c r="A76" s="59" t="s">
        <v>102</v>
      </c>
      <c r="B76" s="60"/>
      <c r="C76" s="60"/>
      <c r="D76" s="31"/>
      <c r="E76" s="30"/>
      <c r="F76" s="31"/>
      <c r="G76" s="32"/>
      <c r="H76" s="32"/>
      <c r="I76" s="32"/>
      <c r="J76" s="42"/>
      <c r="K76" s="131"/>
      <c r="L76" s="32"/>
      <c r="M76" s="27"/>
    </row>
    <row r="77" spans="1:13" ht="15.75" customHeight="1">
      <c r="A77" s="61" t="s">
        <v>211</v>
      </c>
      <c r="B77" s="62">
        <v>0.11</v>
      </c>
      <c r="C77" s="62" t="s">
        <v>51</v>
      </c>
      <c r="D77" s="25"/>
      <c r="E77" s="30">
        <f>D77*B77</f>
        <v>0</v>
      </c>
      <c r="F77" s="25"/>
      <c r="G77" s="32">
        <f>F77*B77</f>
        <v>0</v>
      </c>
      <c r="H77" s="32">
        <f>+D77+F77</f>
        <v>0</v>
      </c>
      <c r="I77" s="32">
        <f>E77+G77</f>
        <v>0</v>
      </c>
      <c r="J77" s="42" t="e">
        <f>K77*I77</f>
        <v>#VALUE!</v>
      </c>
      <c r="K77" s="131" t="str">
        <f>$K$12</f>
        <v>xx</v>
      </c>
      <c r="L77" s="32" t="e">
        <f>I77+J77</f>
        <v>#VALUE!</v>
      </c>
      <c r="M77" s="27"/>
    </row>
    <row r="78" spans="1:13" ht="15.75" customHeight="1">
      <c r="A78" s="21" t="s">
        <v>103</v>
      </c>
      <c r="B78" s="22"/>
      <c r="C78" s="22"/>
      <c r="D78" s="163"/>
      <c r="E78" s="22"/>
      <c r="F78" s="163"/>
      <c r="G78" s="22"/>
      <c r="H78" s="22"/>
      <c r="I78" s="22"/>
      <c r="J78" s="22"/>
      <c r="K78" s="22"/>
      <c r="L78" s="22"/>
      <c r="M78" s="27" t="e">
        <f>SUM(L79:L81)</f>
        <v>#VALUE!</v>
      </c>
    </row>
    <row r="79" spans="1:13" ht="15.75" customHeight="1">
      <c r="A79" s="59" t="s">
        <v>104</v>
      </c>
      <c r="B79" s="62"/>
      <c r="C79" s="62"/>
      <c r="D79" s="25"/>
      <c r="E79" s="30"/>
      <c r="F79" s="25"/>
      <c r="G79" s="32"/>
      <c r="H79" s="32"/>
      <c r="I79" s="32"/>
      <c r="J79" s="33"/>
      <c r="K79" s="33"/>
      <c r="L79" s="32"/>
      <c r="M79" s="27"/>
    </row>
    <row r="80" spans="1:13" ht="15.75" customHeight="1">
      <c r="A80" s="59" t="s">
        <v>199</v>
      </c>
      <c r="B80" s="62"/>
      <c r="C80" s="62"/>
      <c r="D80" s="25"/>
      <c r="E80" s="30"/>
      <c r="F80" s="25"/>
      <c r="G80" s="32"/>
      <c r="H80" s="32"/>
      <c r="I80" s="32"/>
      <c r="J80" s="33"/>
      <c r="K80" s="33"/>
      <c r="L80" s="32"/>
      <c r="M80" s="27"/>
    </row>
    <row r="81" spans="1:13" ht="19.5" customHeight="1">
      <c r="A81" s="61" t="s">
        <v>200</v>
      </c>
      <c r="B81" s="65">
        <v>174.7</v>
      </c>
      <c r="C81" s="62" t="s">
        <v>50</v>
      </c>
      <c r="D81" s="25"/>
      <c r="E81" s="30">
        <f>D81*B81</f>
        <v>0</v>
      </c>
      <c r="F81" s="25"/>
      <c r="G81" s="32">
        <f>F81*B81</f>
        <v>0</v>
      </c>
      <c r="H81" s="32">
        <f>+D81+F81</f>
        <v>0</v>
      </c>
      <c r="I81" s="32">
        <f>E81+G81</f>
        <v>0</v>
      </c>
      <c r="J81" s="42" t="e">
        <f>K81*I81</f>
        <v>#VALUE!</v>
      </c>
      <c r="K81" s="131" t="str">
        <f>$K$12</f>
        <v>xx</v>
      </c>
      <c r="L81" s="32" t="e">
        <f>I81+J81</f>
        <v>#VALUE!</v>
      </c>
      <c r="M81" s="27"/>
    </row>
    <row r="82" spans="1:13" ht="15.75" customHeight="1">
      <c r="A82" s="21" t="s">
        <v>105</v>
      </c>
      <c r="B82" s="22"/>
      <c r="C82" s="22"/>
      <c r="D82" s="177"/>
      <c r="E82" s="22"/>
      <c r="F82" s="163"/>
      <c r="G82" s="22"/>
      <c r="H82" s="22"/>
      <c r="I82" s="22"/>
      <c r="J82" s="22"/>
      <c r="K82" s="22"/>
      <c r="L82" s="22"/>
      <c r="M82" s="27" t="e">
        <f>SUM(L83:L96)</f>
        <v>#VALUE!</v>
      </c>
    </row>
    <row r="83" spans="1:13" ht="15.75" customHeight="1">
      <c r="A83" s="59" t="s">
        <v>106</v>
      </c>
      <c r="B83" s="62"/>
      <c r="C83" s="62"/>
      <c r="D83" s="25"/>
      <c r="E83" s="30"/>
      <c r="F83" s="25"/>
      <c r="G83" s="32"/>
      <c r="H83" s="32"/>
      <c r="I83" s="32"/>
      <c r="J83" s="33"/>
      <c r="K83" s="33"/>
      <c r="L83" s="32"/>
      <c r="M83" s="27"/>
    </row>
    <row r="84" spans="1:13" ht="15.75" customHeight="1">
      <c r="A84" s="59" t="s">
        <v>107</v>
      </c>
      <c r="B84" s="62"/>
      <c r="C84" s="62"/>
      <c r="D84" s="25"/>
      <c r="E84" s="30"/>
      <c r="F84" s="25"/>
      <c r="G84" s="32"/>
      <c r="H84" s="32"/>
      <c r="I84" s="32"/>
      <c r="J84" s="33"/>
      <c r="K84" s="33"/>
      <c r="L84" s="32"/>
      <c r="M84" s="27"/>
    </row>
    <row r="85" spans="1:13" ht="15.75" customHeight="1">
      <c r="A85" s="64" t="s">
        <v>213</v>
      </c>
      <c r="B85" s="62">
        <v>2</v>
      </c>
      <c r="C85" s="62" t="s">
        <v>108</v>
      </c>
      <c r="D85" s="25"/>
      <c r="E85" s="30">
        <f>D85*B85</f>
        <v>0</v>
      </c>
      <c r="F85" s="25"/>
      <c r="G85" s="32">
        <f>F85*B85</f>
        <v>0</v>
      </c>
      <c r="H85" s="32">
        <f>+D85+F85</f>
        <v>0</v>
      </c>
      <c r="I85" s="32">
        <f>E85+G85</f>
        <v>0</v>
      </c>
      <c r="J85" s="42" t="e">
        <f>K85*I85</f>
        <v>#VALUE!</v>
      </c>
      <c r="K85" s="131" t="str">
        <f>$K$12</f>
        <v>xx</v>
      </c>
      <c r="L85" s="32" t="e">
        <f>I85+J85</f>
        <v>#VALUE!</v>
      </c>
      <c r="M85" s="27"/>
    </row>
    <row r="86" spans="1:13" ht="15.75" customHeight="1">
      <c r="A86" s="64" t="s">
        <v>184</v>
      </c>
      <c r="B86" s="62">
        <v>11.34</v>
      </c>
      <c r="C86" s="62" t="s">
        <v>50</v>
      </c>
      <c r="D86" s="25"/>
      <c r="E86" s="30">
        <f>D86*B86</f>
        <v>0</v>
      </c>
      <c r="F86" s="25"/>
      <c r="G86" s="32">
        <f>F86*B86</f>
        <v>0</v>
      </c>
      <c r="H86" s="32">
        <f>+D86+F86</f>
        <v>0</v>
      </c>
      <c r="I86" s="32">
        <f>E86+G86</f>
        <v>0</v>
      </c>
      <c r="J86" s="42" t="e">
        <f>K86*I86</f>
        <v>#VALUE!</v>
      </c>
      <c r="K86" s="131" t="str">
        <f>$K$12</f>
        <v>xx</v>
      </c>
      <c r="L86" s="32" t="e">
        <f>I86+J86</f>
        <v>#VALUE!</v>
      </c>
      <c r="M86" s="27"/>
    </row>
    <row r="87" spans="1:13" ht="15.75" customHeight="1">
      <c r="A87" s="59" t="s">
        <v>109</v>
      </c>
      <c r="B87" s="62"/>
      <c r="C87" s="62"/>
      <c r="D87" s="25"/>
      <c r="E87" s="30"/>
      <c r="F87" s="25"/>
      <c r="G87" s="32"/>
      <c r="H87" s="32"/>
      <c r="I87" s="32"/>
      <c r="J87" s="42"/>
      <c r="K87" s="131"/>
      <c r="L87" s="32"/>
      <c r="M87" s="27"/>
    </row>
    <row r="88" spans="1:13" ht="15.75" customHeight="1">
      <c r="A88" s="59" t="s">
        <v>110</v>
      </c>
      <c r="B88" s="62"/>
      <c r="C88" s="62"/>
      <c r="D88" s="25"/>
      <c r="E88" s="30"/>
      <c r="F88" s="25"/>
      <c r="G88" s="32"/>
      <c r="H88" s="32"/>
      <c r="I88" s="32"/>
      <c r="J88" s="42"/>
      <c r="K88" s="131"/>
      <c r="L88" s="32"/>
      <c r="M88" s="27"/>
    </row>
    <row r="89" spans="1:13" ht="15.75" customHeight="1">
      <c r="A89" s="59" t="s">
        <v>111</v>
      </c>
      <c r="B89" s="62"/>
      <c r="C89" s="62"/>
      <c r="D89" s="25"/>
      <c r="E89" s="30"/>
      <c r="F89" s="25"/>
      <c r="G89" s="32"/>
      <c r="H89" s="32"/>
      <c r="I89" s="32"/>
      <c r="J89" s="42"/>
      <c r="K89" s="131"/>
      <c r="L89" s="32"/>
      <c r="M89" s="27"/>
    </row>
    <row r="90" spans="1:13" ht="15.75" customHeight="1">
      <c r="A90" s="64" t="s">
        <v>112</v>
      </c>
      <c r="B90" s="62">
        <v>21.6</v>
      </c>
      <c r="C90" s="62" t="s">
        <v>50</v>
      </c>
      <c r="D90" s="25"/>
      <c r="E90" s="30">
        <f>D90*B90</f>
        <v>0</v>
      </c>
      <c r="F90" s="25"/>
      <c r="G90" s="32">
        <f>F90*B90</f>
        <v>0</v>
      </c>
      <c r="H90" s="32">
        <f>+D90+F90</f>
        <v>0</v>
      </c>
      <c r="I90" s="32">
        <f>E90+G90</f>
        <v>0</v>
      </c>
      <c r="J90" s="42" t="e">
        <f>K90*I90</f>
        <v>#VALUE!</v>
      </c>
      <c r="K90" s="131" t="str">
        <f>$K$12</f>
        <v>xx</v>
      </c>
      <c r="L90" s="32" t="e">
        <f>I90+J90</f>
        <v>#VALUE!</v>
      </c>
      <c r="M90" s="27"/>
    </row>
    <row r="91" spans="1:13" ht="15.75" customHeight="1">
      <c r="A91" s="59" t="s">
        <v>113</v>
      </c>
      <c r="B91" s="62"/>
      <c r="C91" s="62"/>
      <c r="D91" s="25"/>
      <c r="E91" s="30"/>
      <c r="F91" s="25"/>
      <c r="G91" s="32"/>
      <c r="H91" s="32"/>
      <c r="I91" s="32"/>
      <c r="J91" s="42"/>
      <c r="K91" s="131"/>
      <c r="L91" s="32"/>
      <c r="M91" s="27"/>
    </row>
    <row r="92" spans="1:13" ht="15.75" customHeight="1">
      <c r="A92" s="64" t="s">
        <v>114</v>
      </c>
      <c r="B92" s="62">
        <v>6.48</v>
      </c>
      <c r="C92" s="62" t="s">
        <v>50</v>
      </c>
      <c r="D92" s="25"/>
      <c r="E92" s="30">
        <f>D92*B92</f>
        <v>0</v>
      </c>
      <c r="F92" s="25"/>
      <c r="G92" s="32">
        <f>F92*B92</f>
        <v>0</v>
      </c>
      <c r="H92" s="32">
        <f>+D92+F92</f>
        <v>0</v>
      </c>
      <c r="I92" s="32">
        <f>E92+G92</f>
        <v>0</v>
      </c>
      <c r="J92" s="42" t="e">
        <f>K92*I92</f>
        <v>#VALUE!</v>
      </c>
      <c r="K92" s="131" t="str">
        <f>$K$12</f>
        <v>xx</v>
      </c>
      <c r="L92" s="32" t="e">
        <f>I92+J92</f>
        <v>#VALUE!</v>
      </c>
      <c r="M92" s="27"/>
    </row>
    <row r="93" spans="1:13" ht="15.75" customHeight="1">
      <c r="A93" s="59" t="s">
        <v>115</v>
      </c>
      <c r="B93" s="62"/>
      <c r="C93" s="62"/>
      <c r="D93" s="25"/>
      <c r="E93" s="30"/>
      <c r="F93" s="25"/>
      <c r="G93" s="32"/>
      <c r="H93" s="32"/>
      <c r="I93" s="32"/>
      <c r="J93" s="42"/>
      <c r="K93" s="131"/>
      <c r="L93" s="32"/>
      <c r="M93" s="27"/>
    </row>
    <row r="94" spans="1:13" ht="15.75" customHeight="1">
      <c r="A94" s="59" t="s">
        <v>116</v>
      </c>
      <c r="B94" s="62"/>
      <c r="C94" s="62"/>
      <c r="D94" s="25"/>
      <c r="E94" s="30"/>
      <c r="F94" s="25"/>
      <c r="G94" s="32"/>
      <c r="H94" s="32"/>
      <c r="I94" s="32"/>
      <c r="J94" s="42"/>
      <c r="K94" s="131"/>
      <c r="L94" s="32"/>
      <c r="M94" s="27"/>
    </row>
    <row r="95" spans="1:13" ht="15.75" customHeight="1">
      <c r="A95" s="59" t="s">
        <v>117</v>
      </c>
      <c r="B95" s="62"/>
      <c r="C95" s="62"/>
      <c r="D95" s="25"/>
      <c r="E95" s="30"/>
      <c r="F95" s="25"/>
      <c r="G95" s="32"/>
      <c r="H95" s="32"/>
      <c r="I95" s="32"/>
      <c r="J95" s="42"/>
      <c r="K95" s="131"/>
      <c r="L95" s="32"/>
      <c r="M95" s="27"/>
    </row>
    <row r="96" spans="1:13" ht="15.75" customHeight="1">
      <c r="A96" s="64" t="s">
        <v>118</v>
      </c>
      <c r="B96" s="62">
        <v>2</v>
      </c>
      <c r="C96" s="62" t="s">
        <v>108</v>
      </c>
      <c r="D96" s="25"/>
      <c r="E96" s="30">
        <f>D96*B96</f>
        <v>0</v>
      </c>
      <c r="F96" s="25"/>
      <c r="G96" s="32">
        <f>F96*B96</f>
        <v>0</v>
      </c>
      <c r="H96" s="32">
        <f>+D96+F96</f>
        <v>0</v>
      </c>
      <c r="I96" s="32">
        <f>E96+G96</f>
        <v>0</v>
      </c>
      <c r="J96" s="42" t="e">
        <f>K96*I96</f>
        <v>#VALUE!</v>
      </c>
      <c r="K96" s="131" t="str">
        <f>$K$12</f>
        <v>xx</v>
      </c>
      <c r="L96" s="32" t="e">
        <f>I96+J96</f>
        <v>#VALUE!</v>
      </c>
      <c r="M96" s="27"/>
    </row>
    <row r="97" spans="1:13" ht="15.75" customHeight="1">
      <c r="A97" s="21" t="s">
        <v>37</v>
      </c>
      <c r="B97" s="22"/>
      <c r="C97" s="22"/>
      <c r="D97" s="177"/>
      <c r="E97" s="22"/>
      <c r="F97" s="163"/>
      <c r="G97" s="22"/>
      <c r="H97" s="22"/>
      <c r="I97" s="22"/>
      <c r="J97" s="22"/>
      <c r="K97" s="22"/>
      <c r="L97" s="22"/>
      <c r="M97" s="27" t="e">
        <f>SUM(L98:L106)</f>
        <v>#VALUE!</v>
      </c>
    </row>
    <row r="98" spans="1:13" ht="15.75" customHeight="1">
      <c r="A98" s="59" t="s">
        <v>56</v>
      </c>
      <c r="B98" s="60"/>
      <c r="C98" s="60"/>
      <c r="D98" s="25"/>
      <c r="E98" s="60"/>
      <c r="F98" s="26"/>
      <c r="G98" s="60"/>
      <c r="H98" s="60"/>
      <c r="I98" s="60"/>
      <c r="J98" s="60"/>
      <c r="K98" s="60"/>
      <c r="L98" s="60"/>
      <c r="M98" s="27"/>
    </row>
    <row r="99" spans="1:13" ht="15.75" customHeight="1">
      <c r="A99" s="59" t="s">
        <v>71</v>
      </c>
      <c r="B99" s="60"/>
      <c r="C99" s="60"/>
      <c r="D99" s="25"/>
      <c r="E99" s="60"/>
      <c r="F99" s="26"/>
      <c r="G99" s="60"/>
      <c r="H99" s="60"/>
      <c r="I99" s="60"/>
      <c r="J99" s="60"/>
      <c r="K99" s="60"/>
      <c r="L99" s="60"/>
      <c r="M99" s="27"/>
    </row>
    <row r="100" spans="1:13" ht="15.75" customHeight="1">
      <c r="A100" s="64" t="s">
        <v>196</v>
      </c>
      <c r="B100" s="60">
        <v>160.6</v>
      </c>
      <c r="C100" s="60" t="s">
        <v>50</v>
      </c>
      <c r="D100" s="25"/>
      <c r="E100" s="30">
        <f>D100*B100</f>
        <v>0</v>
      </c>
      <c r="F100" s="31"/>
      <c r="G100" s="32">
        <f>F100*B100</f>
        <v>0</v>
      </c>
      <c r="H100" s="32">
        <f>+D100+F100</f>
        <v>0</v>
      </c>
      <c r="I100" s="32">
        <f>E100+G100</f>
        <v>0</v>
      </c>
      <c r="J100" s="42" t="e">
        <f>K100*I100</f>
        <v>#VALUE!</v>
      </c>
      <c r="K100" s="131" t="str">
        <f>$K$12</f>
        <v>xx</v>
      </c>
      <c r="L100" s="32" t="e">
        <f>I100+J100</f>
        <v>#VALUE!</v>
      </c>
      <c r="M100" s="27"/>
    </row>
    <row r="101" spans="1:13" ht="15.75" customHeight="1">
      <c r="A101" s="59" t="s">
        <v>57</v>
      </c>
      <c r="B101" s="60"/>
      <c r="C101" s="60"/>
      <c r="D101" s="25"/>
      <c r="E101" s="60"/>
      <c r="F101" s="26"/>
      <c r="G101" s="60"/>
      <c r="H101" s="60"/>
      <c r="I101" s="60"/>
      <c r="J101" s="132"/>
      <c r="K101" s="133"/>
      <c r="L101" s="60"/>
      <c r="M101" s="27"/>
    </row>
    <row r="102" spans="1:13" ht="15.75" customHeight="1">
      <c r="A102" s="59" t="s">
        <v>72</v>
      </c>
      <c r="B102" s="60"/>
      <c r="C102" s="60"/>
      <c r="D102" s="25"/>
      <c r="E102" s="60"/>
      <c r="F102" s="26"/>
      <c r="G102" s="60"/>
      <c r="H102" s="60"/>
      <c r="I102" s="60"/>
      <c r="J102" s="132"/>
      <c r="K102" s="133"/>
      <c r="L102" s="60"/>
      <c r="M102" s="27"/>
    </row>
    <row r="103" spans="1:13" ht="15.75" customHeight="1">
      <c r="A103" s="64" t="s">
        <v>197</v>
      </c>
      <c r="B103" s="60">
        <v>160.6</v>
      </c>
      <c r="C103" s="60" t="s">
        <v>50</v>
      </c>
      <c r="D103" s="25"/>
      <c r="E103" s="30">
        <f>D103*B103</f>
        <v>0</v>
      </c>
      <c r="F103" s="31"/>
      <c r="G103" s="32">
        <f>F103*B103</f>
        <v>0</v>
      </c>
      <c r="H103" s="32">
        <f>+D103+F103</f>
        <v>0</v>
      </c>
      <c r="I103" s="32">
        <f>E103+G103</f>
        <v>0</v>
      </c>
      <c r="J103" s="42" t="e">
        <f>K103*I103</f>
        <v>#VALUE!</v>
      </c>
      <c r="K103" s="131" t="str">
        <f>$K$12</f>
        <v>xx</v>
      </c>
      <c r="L103" s="32" t="e">
        <f>I103+J103</f>
        <v>#VALUE!</v>
      </c>
      <c r="M103" s="27"/>
    </row>
    <row r="104" spans="1:13" ht="15.75" customHeight="1">
      <c r="A104" s="64" t="s">
        <v>119</v>
      </c>
      <c r="B104" s="60">
        <v>14</v>
      </c>
      <c r="C104" s="60" t="s">
        <v>53</v>
      </c>
      <c r="D104" s="25"/>
      <c r="E104" s="30">
        <f>D104*B104</f>
        <v>0</v>
      </c>
      <c r="F104" s="31"/>
      <c r="G104" s="32">
        <f>F104*B104</f>
        <v>0</v>
      </c>
      <c r="H104" s="32">
        <f>+D104+F104</f>
        <v>0</v>
      </c>
      <c r="I104" s="32">
        <f>E104+G104</f>
        <v>0</v>
      </c>
      <c r="J104" s="42" t="e">
        <f>K104*I104</f>
        <v>#VALUE!</v>
      </c>
      <c r="K104" s="131" t="str">
        <f>$K$12</f>
        <v>xx</v>
      </c>
      <c r="L104" s="32" t="e">
        <f>I104+J104</f>
        <v>#VALUE!</v>
      </c>
      <c r="M104" s="27"/>
    </row>
    <row r="105" spans="1:13" ht="15.75" customHeight="1">
      <c r="A105" s="59" t="s">
        <v>78</v>
      </c>
      <c r="B105" s="60"/>
      <c r="C105" s="60"/>
      <c r="D105" s="25"/>
      <c r="E105" s="60"/>
      <c r="F105" s="26"/>
      <c r="G105" s="60"/>
      <c r="H105" s="60"/>
      <c r="I105" s="60"/>
      <c r="J105" s="132"/>
      <c r="K105" s="133"/>
      <c r="L105" s="60"/>
      <c r="M105" s="27"/>
    </row>
    <row r="106" spans="1:13" ht="15.75" customHeight="1">
      <c r="A106" s="64" t="s">
        <v>217</v>
      </c>
      <c r="B106" s="60">
        <v>24</v>
      </c>
      <c r="C106" s="60" t="s">
        <v>53</v>
      </c>
      <c r="D106" s="25"/>
      <c r="E106" s="30">
        <f>D106*B106</f>
        <v>0</v>
      </c>
      <c r="F106" s="31"/>
      <c r="G106" s="32">
        <f>F106*B106</f>
        <v>0</v>
      </c>
      <c r="H106" s="32">
        <f>+D106+F106</f>
        <v>0</v>
      </c>
      <c r="I106" s="32">
        <f>E106+G106</f>
        <v>0</v>
      </c>
      <c r="J106" s="42" t="e">
        <f>K106*I106</f>
        <v>#VALUE!</v>
      </c>
      <c r="K106" s="131" t="str">
        <f>$K$12</f>
        <v>xx</v>
      </c>
      <c r="L106" s="32" t="e">
        <f>I106+J106</f>
        <v>#VALUE!</v>
      </c>
      <c r="M106" s="27"/>
    </row>
    <row r="107" spans="1:13" ht="15.75" customHeight="1">
      <c r="A107" s="21" t="s">
        <v>10</v>
      </c>
      <c r="B107" s="22"/>
      <c r="C107" s="22"/>
      <c r="D107" s="177"/>
      <c r="E107" s="22"/>
      <c r="F107" s="163"/>
      <c r="G107" s="22"/>
      <c r="H107" s="22"/>
      <c r="I107" s="22"/>
      <c r="J107" s="22"/>
      <c r="K107" s="22"/>
      <c r="L107" s="22"/>
      <c r="M107" s="27" t="e">
        <f>SUM(L108:L172)</f>
        <v>#VALUE!</v>
      </c>
    </row>
    <row r="108" spans="1:13" ht="15.75" customHeight="1">
      <c r="A108" s="38" t="s">
        <v>58</v>
      </c>
      <c r="B108" s="66"/>
      <c r="C108" s="66"/>
      <c r="D108" s="25"/>
      <c r="E108" s="66"/>
      <c r="F108" s="164"/>
      <c r="G108" s="66"/>
      <c r="H108" s="66"/>
      <c r="I108" s="66"/>
      <c r="J108" s="66"/>
      <c r="K108" s="66"/>
      <c r="L108" s="66"/>
      <c r="M108" s="27"/>
    </row>
    <row r="109" spans="1:13" ht="15.75" customHeight="1">
      <c r="A109" s="38" t="s">
        <v>59</v>
      </c>
      <c r="B109" s="66"/>
      <c r="C109" s="66"/>
      <c r="D109" s="25"/>
      <c r="E109" s="66"/>
      <c r="F109" s="164"/>
      <c r="G109" s="66"/>
      <c r="H109" s="66"/>
      <c r="I109" s="66"/>
      <c r="J109" s="66"/>
      <c r="K109" s="66"/>
      <c r="L109" s="66"/>
      <c r="M109" s="27"/>
    </row>
    <row r="110" spans="1:13" ht="15.75" customHeight="1">
      <c r="A110" s="64" t="s">
        <v>120</v>
      </c>
      <c r="B110" s="62">
        <v>6</v>
      </c>
      <c r="C110" s="62" t="s">
        <v>54</v>
      </c>
      <c r="D110" s="178"/>
      <c r="E110" s="30">
        <f>D110*B110</f>
        <v>0</v>
      </c>
      <c r="F110" s="25"/>
      <c r="G110" s="32">
        <f>F110*B110</f>
        <v>0</v>
      </c>
      <c r="H110" s="32">
        <f>+D110+F110</f>
        <v>0</v>
      </c>
      <c r="I110" s="32">
        <f>E110+G110</f>
        <v>0</v>
      </c>
      <c r="J110" s="42" t="e">
        <f>K110*I110</f>
        <v>#VALUE!</v>
      </c>
      <c r="K110" s="131" t="str">
        <f>$K$12</f>
        <v>xx</v>
      </c>
      <c r="L110" s="32" t="e">
        <f>I110+J110</f>
        <v>#VALUE!</v>
      </c>
      <c r="M110" s="27"/>
    </row>
    <row r="111" spans="1:13" ht="15.75" customHeight="1">
      <c r="A111" s="64" t="s">
        <v>121</v>
      </c>
      <c r="B111" s="62">
        <v>12</v>
      </c>
      <c r="C111" s="62" t="s">
        <v>54</v>
      </c>
      <c r="D111" s="178"/>
      <c r="E111" s="30">
        <f>D111*B111</f>
        <v>0</v>
      </c>
      <c r="F111" s="25"/>
      <c r="G111" s="32">
        <f>F111*B111</f>
        <v>0</v>
      </c>
      <c r="H111" s="32">
        <f>+D111+F111</f>
        <v>0</v>
      </c>
      <c r="I111" s="32">
        <f>E111+G111</f>
        <v>0</v>
      </c>
      <c r="J111" s="42" t="e">
        <f>K111*I111</f>
        <v>#VALUE!</v>
      </c>
      <c r="K111" s="131" t="str">
        <f>$K$12</f>
        <v>xx</v>
      </c>
      <c r="L111" s="32" t="e">
        <f>I111+J111</f>
        <v>#VALUE!</v>
      </c>
      <c r="M111" s="27"/>
    </row>
    <row r="112" spans="1:13" ht="15.75" customHeight="1">
      <c r="A112" s="38" t="s">
        <v>60</v>
      </c>
      <c r="B112" s="62"/>
      <c r="C112" s="62"/>
      <c r="D112" s="25"/>
      <c r="E112" s="62"/>
      <c r="F112" s="23"/>
      <c r="G112" s="62"/>
      <c r="H112" s="62"/>
      <c r="I112" s="62"/>
      <c r="J112" s="141"/>
      <c r="K112" s="142"/>
      <c r="L112" s="62"/>
      <c r="M112" s="27"/>
    </row>
    <row r="113" spans="1:13" ht="15.75" customHeight="1">
      <c r="A113" s="64" t="s">
        <v>122</v>
      </c>
      <c r="B113" s="62">
        <v>2</v>
      </c>
      <c r="C113" s="62" t="s">
        <v>54</v>
      </c>
      <c r="D113" s="25"/>
      <c r="E113" s="30">
        <f>D113*B113</f>
        <v>0</v>
      </c>
      <c r="F113" s="25"/>
      <c r="G113" s="32">
        <f>F113*B113</f>
        <v>0</v>
      </c>
      <c r="H113" s="32">
        <f>+D113+F113</f>
        <v>0</v>
      </c>
      <c r="I113" s="32">
        <f>E113+G113</f>
        <v>0</v>
      </c>
      <c r="J113" s="42" t="e">
        <f>K113*I113</f>
        <v>#VALUE!</v>
      </c>
      <c r="K113" s="131" t="str">
        <f>$K$12</f>
        <v>xx</v>
      </c>
      <c r="L113" s="32" t="e">
        <f>I113+J113</f>
        <v>#VALUE!</v>
      </c>
      <c r="M113" s="27"/>
    </row>
    <row r="114" spans="1:13" ht="15.75" customHeight="1">
      <c r="A114" s="64" t="s">
        <v>123</v>
      </c>
      <c r="B114" s="62">
        <v>2</v>
      </c>
      <c r="C114" s="62" t="s">
        <v>54</v>
      </c>
      <c r="D114" s="25"/>
      <c r="E114" s="30">
        <f>D114*B114</f>
        <v>0</v>
      </c>
      <c r="F114" s="25"/>
      <c r="G114" s="32">
        <f>F114*B114</f>
        <v>0</v>
      </c>
      <c r="H114" s="32">
        <f>+D114+F114</f>
        <v>0</v>
      </c>
      <c r="I114" s="32">
        <f>E114+G114</f>
        <v>0</v>
      </c>
      <c r="J114" s="42" t="e">
        <f>K114*I114</f>
        <v>#VALUE!</v>
      </c>
      <c r="K114" s="131" t="str">
        <f aca="true" t="shared" si="0" ref="K114:K226">$K$12</f>
        <v>xx</v>
      </c>
      <c r="L114" s="32" t="e">
        <f>I114+J114</f>
        <v>#VALUE!</v>
      </c>
      <c r="M114" s="27"/>
    </row>
    <row r="115" spans="1:13" ht="15.75" customHeight="1">
      <c r="A115" s="64" t="s">
        <v>124</v>
      </c>
      <c r="B115" s="62">
        <v>14</v>
      </c>
      <c r="C115" s="62" t="s">
        <v>54</v>
      </c>
      <c r="D115" s="25"/>
      <c r="E115" s="30">
        <f>D115*B115</f>
        <v>0</v>
      </c>
      <c r="F115" s="25"/>
      <c r="G115" s="32">
        <f>F115*B115</f>
        <v>0</v>
      </c>
      <c r="H115" s="32">
        <f>+D115+F115</f>
        <v>0</v>
      </c>
      <c r="I115" s="32">
        <f>E115+G115</f>
        <v>0</v>
      </c>
      <c r="J115" s="42" t="e">
        <f>K115*I115</f>
        <v>#VALUE!</v>
      </c>
      <c r="K115" s="131" t="str">
        <f t="shared" si="0"/>
        <v>xx</v>
      </c>
      <c r="L115" s="32" t="e">
        <f>I115+J115</f>
        <v>#VALUE!</v>
      </c>
      <c r="M115" s="27"/>
    </row>
    <row r="116" spans="1:13" ht="15.75" customHeight="1">
      <c r="A116" s="38" t="s">
        <v>61</v>
      </c>
      <c r="B116" s="62"/>
      <c r="C116" s="62"/>
      <c r="D116" s="25"/>
      <c r="E116" s="62"/>
      <c r="F116" s="23"/>
      <c r="G116" s="62"/>
      <c r="H116" s="62"/>
      <c r="I116" s="62"/>
      <c r="J116" s="141"/>
      <c r="K116" s="142"/>
      <c r="L116" s="62"/>
      <c r="M116" s="27"/>
    </row>
    <row r="117" spans="1:13" ht="15.75" customHeight="1">
      <c r="A117" s="67" t="s">
        <v>62</v>
      </c>
      <c r="B117" s="62">
        <v>203</v>
      </c>
      <c r="C117" s="62" t="s">
        <v>53</v>
      </c>
      <c r="D117" s="178"/>
      <c r="E117" s="30">
        <f aca="true" t="shared" si="1" ref="E117:E123">D117*B117</f>
        <v>0</v>
      </c>
      <c r="F117" s="25"/>
      <c r="G117" s="32">
        <f aca="true" t="shared" si="2" ref="G117:G123">F117*B117</f>
        <v>0</v>
      </c>
      <c r="H117" s="32">
        <f aca="true" t="shared" si="3" ref="H117:H123">+D117+F117</f>
        <v>0</v>
      </c>
      <c r="I117" s="32">
        <f aca="true" t="shared" si="4" ref="I117:I123">E117+G117</f>
        <v>0</v>
      </c>
      <c r="J117" s="42" t="e">
        <f aca="true" t="shared" si="5" ref="J117:J123">K117*I117</f>
        <v>#VALUE!</v>
      </c>
      <c r="K117" s="131" t="str">
        <f t="shared" si="0"/>
        <v>xx</v>
      </c>
      <c r="L117" s="32" t="e">
        <f aca="true" t="shared" si="6" ref="L117:L123">I117+J117</f>
        <v>#VALUE!</v>
      </c>
      <c r="M117" s="27"/>
    </row>
    <row r="118" spans="1:13" ht="15.75" customHeight="1">
      <c r="A118" s="67" t="s">
        <v>63</v>
      </c>
      <c r="B118" s="62">
        <v>264</v>
      </c>
      <c r="C118" s="62" t="s">
        <v>53</v>
      </c>
      <c r="D118" s="178"/>
      <c r="E118" s="30">
        <f t="shared" si="1"/>
        <v>0</v>
      </c>
      <c r="F118" s="25"/>
      <c r="G118" s="32">
        <f t="shared" si="2"/>
        <v>0</v>
      </c>
      <c r="H118" s="32">
        <f t="shared" si="3"/>
        <v>0</v>
      </c>
      <c r="I118" s="32">
        <f t="shared" si="4"/>
        <v>0</v>
      </c>
      <c r="J118" s="42" t="e">
        <f t="shared" si="5"/>
        <v>#VALUE!</v>
      </c>
      <c r="K118" s="131" t="str">
        <f t="shared" si="0"/>
        <v>xx</v>
      </c>
      <c r="L118" s="32" t="e">
        <f t="shared" si="6"/>
        <v>#VALUE!</v>
      </c>
      <c r="M118" s="27"/>
    </row>
    <row r="119" spans="1:13" ht="15.75" customHeight="1">
      <c r="A119" s="67" t="s">
        <v>238</v>
      </c>
      <c r="B119" s="62">
        <v>850</v>
      </c>
      <c r="C119" s="62" t="s">
        <v>53</v>
      </c>
      <c r="D119" s="178"/>
      <c r="E119" s="30">
        <f t="shared" si="1"/>
        <v>0</v>
      </c>
      <c r="F119" s="25"/>
      <c r="G119" s="32">
        <f t="shared" si="2"/>
        <v>0</v>
      </c>
      <c r="H119" s="32">
        <f t="shared" si="3"/>
        <v>0</v>
      </c>
      <c r="I119" s="32">
        <f t="shared" si="4"/>
        <v>0</v>
      </c>
      <c r="J119" s="42" t="e">
        <f t="shared" si="5"/>
        <v>#VALUE!</v>
      </c>
      <c r="K119" s="131" t="str">
        <f t="shared" si="0"/>
        <v>xx</v>
      </c>
      <c r="L119" s="32" t="e">
        <f t="shared" si="6"/>
        <v>#VALUE!</v>
      </c>
      <c r="M119" s="27"/>
    </row>
    <row r="120" spans="1:13" ht="15.75" customHeight="1">
      <c r="A120" s="67" t="s">
        <v>239</v>
      </c>
      <c r="B120" s="62">
        <v>570</v>
      </c>
      <c r="C120" s="62" t="s">
        <v>53</v>
      </c>
      <c r="D120" s="178"/>
      <c r="E120" s="30">
        <f t="shared" si="1"/>
        <v>0</v>
      </c>
      <c r="F120" s="25"/>
      <c r="G120" s="32">
        <f t="shared" si="2"/>
        <v>0</v>
      </c>
      <c r="H120" s="32">
        <f t="shared" si="3"/>
        <v>0</v>
      </c>
      <c r="I120" s="32">
        <f t="shared" si="4"/>
        <v>0</v>
      </c>
      <c r="J120" s="42" t="e">
        <f t="shared" si="5"/>
        <v>#VALUE!</v>
      </c>
      <c r="K120" s="131" t="str">
        <f t="shared" si="0"/>
        <v>xx</v>
      </c>
      <c r="L120" s="32" t="e">
        <f t="shared" si="6"/>
        <v>#VALUE!</v>
      </c>
      <c r="M120" s="27"/>
    </row>
    <row r="121" spans="1:13" ht="15.75" customHeight="1">
      <c r="A121" s="67" t="s">
        <v>240</v>
      </c>
      <c r="B121" s="62">
        <v>8</v>
      </c>
      <c r="C121" s="62" t="s">
        <v>54</v>
      </c>
      <c r="D121" s="178"/>
      <c r="E121" s="30">
        <f t="shared" si="1"/>
        <v>0</v>
      </c>
      <c r="F121" s="25"/>
      <c r="G121" s="32">
        <f t="shared" si="2"/>
        <v>0</v>
      </c>
      <c r="H121" s="32">
        <f t="shared" si="3"/>
        <v>0</v>
      </c>
      <c r="I121" s="32">
        <f t="shared" si="4"/>
        <v>0</v>
      </c>
      <c r="J121" s="42" t="e">
        <f t="shared" si="5"/>
        <v>#VALUE!</v>
      </c>
      <c r="K121" s="131" t="str">
        <f t="shared" si="0"/>
        <v>xx</v>
      </c>
      <c r="L121" s="32" t="e">
        <f t="shared" si="6"/>
        <v>#VALUE!</v>
      </c>
      <c r="M121" s="27"/>
    </row>
    <row r="122" spans="1:13" ht="15.75" customHeight="1">
      <c r="A122" s="67" t="s">
        <v>241</v>
      </c>
      <c r="B122" s="62">
        <v>6</v>
      </c>
      <c r="C122" s="62" t="s">
        <v>54</v>
      </c>
      <c r="D122" s="178"/>
      <c r="E122" s="30">
        <f t="shared" si="1"/>
        <v>0</v>
      </c>
      <c r="F122" s="25"/>
      <c r="G122" s="32">
        <f t="shared" si="2"/>
        <v>0</v>
      </c>
      <c r="H122" s="32">
        <f t="shared" si="3"/>
        <v>0</v>
      </c>
      <c r="I122" s="32">
        <f t="shared" si="4"/>
        <v>0</v>
      </c>
      <c r="J122" s="42" t="e">
        <f t="shared" si="5"/>
        <v>#VALUE!</v>
      </c>
      <c r="K122" s="131" t="str">
        <f t="shared" si="0"/>
        <v>xx</v>
      </c>
      <c r="L122" s="32" t="e">
        <f t="shared" si="6"/>
        <v>#VALUE!</v>
      </c>
      <c r="M122" s="27"/>
    </row>
    <row r="123" spans="1:13" ht="15.75" customHeight="1">
      <c r="A123" s="67" t="s">
        <v>242</v>
      </c>
      <c r="B123" s="62">
        <v>7</v>
      </c>
      <c r="C123" s="62" t="s">
        <v>54</v>
      </c>
      <c r="D123" s="178"/>
      <c r="E123" s="30">
        <f t="shared" si="1"/>
        <v>0</v>
      </c>
      <c r="F123" s="25"/>
      <c r="G123" s="32">
        <f t="shared" si="2"/>
        <v>0</v>
      </c>
      <c r="H123" s="32">
        <f t="shared" si="3"/>
        <v>0</v>
      </c>
      <c r="I123" s="32">
        <f t="shared" si="4"/>
        <v>0</v>
      </c>
      <c r="J123" s="42" t="e">
        <f t="shared" si="5"/>
        <v>#VALUE!</v>
      </c>
      <c r="K123" s="131" t="str">
        <f t="shared" si="0"/>
        <v>xx</v>
      </c>
      <c r="L123" s="32" t="e">
        <f t="shared" si="6"/>
        <v>#VALUE!</v>
      </c>
      <c r="M123" s="27"/>
    </row>
    <row r="124" spans="1:13" ht="15.75" customHeight="1">
      <c r="A124" s="38" t="s">
        <v>64</v>
      </c>
      <c r="B124" s="62"/>
      <c r="C124" s="62"/>
      <c r="D124" s="25"/>
      <c r="E124" s="62"/>
      <c r="F124" s="23"/>
      <c r="G124" s="62"/>
      <c r="H124" s="62"/>
      <c r="I124" s="62"/>
      <c r="J124" s="141"/>
      <c r="K124" s="141"/>
      <c r="L124" s="62"/>
      <c r="M124" s="27"/>
    </row>
    <row r="125" spans="1:13" ht="15.75" customHeight="1">
      <c r="A125" s="67" t="s">
        <v>125</v>
      </c>
      <c r="B125" s="62">
        <v>75</v>
      </c>
      <c r="C125" s="62" t="s">
        <v>53</v>
      </c>
      <c r="D125" s="178"/>
      <c r="E125" s="30">
        <f aca="true" t="shared" si="7" ref="E125:E138">D125*B125</f>
        <v>0</v>
      </c>
      <c r="F125" s="25"/>
      <c r="G125" s="32">
        <f aca="true" t="shared" si="8" ref="G125:G138">F125*B125</f>
        <v>0</v>
      </c>
      <c r="H125" s="32">
        <f aca="true" t="shared" si="9" ref="H125:H138">+D125+F125</f>
        <v>0</v>
      </c>
      <c r="I125" s="32">
        <f aca="true" t="shared" si="10" ref="I125:I138">E125+G125</f>
        <v>0</v>
      </c>
      <c r="J125" s="42" t="e">
        <f aca="true" t="shared" si="11" ref="J125:J139">K125*I125</f>
        <v>#VALUE!</v>
      </c>
      <c r="K125" s="131" t="str">
        <f t="shared" si="0"/>
        <v>xx</v>
      </c>
      <c r="L125" s="32" t="e">
        <f aca="true" t="shared" si="12" ref="L125:L139">I125+J125</f>
        <v>#VALUE!</v>
      </c>
      <c r="M125" s="27"/>
    </row>
    <row r="126" spans="1:13" ht="15.75" customHeight="1">
      <c r="A126" s="67" t="s">
        <v>126</v>
      </c>
      <c r="B126" s="62">
        <v>14</v>
      </c>
      <c r="C126" s="62" t="s">
        <v>54</v>
      </c>
      <c r="D126" s="178"/>
      <c r="E126" s="30">
        <f t="shared" si="7"/>
        <v>0</v>
      </c>
      <c r="F126" s="25"/>
      <c r="G126" s="32">
        <f t="shared" si="8"/>
        <v>0</v>
      </c>
      <c r="H126" s="32">
        <f t="shared" si="9"/>
        <v>0</v>
      </c>
      <c r="I126" s="32">
        <f t="shared" si="10"/>
        <v>0</v>
      </c>
      <c r="J126" s="42" t="e">
        <f t="shared" si="11"/>
        <v>#VALUE!</v>
      </c>
      <c r="K126" s="131" t="str">
        <f t="shared" si="0"/>
        <v>xx</v>
      </c>
      <c r="L126" s="32" t="e">
        <f t="shared" si="12"/>
        <v>#VALUE!</v>
      </c>
      <c r="M126" s="27"/>
    </row>
    <row r="127" spans="1:13" ht="15.75" customHeight="1">
      <c r="A127" s="67" t="s">
        <v>127</v>
      </c>
      <c r="B127" s="62">
        <v>18</v>
      </c>
      <c r="C127" s="62" t="s">
        <v>53</v>
      </c>
      <c r="D127" s="178"/>
      <c r="E127" s="30">
        <f t="shared" si="7"/>
        <v>0</v>
      </c>
      <c r="F127" s="25"/>
      <c r="G127" s="32">
        <f t="shared" si="8"/>
        <v>0</v>
      </c>
      <c r="H127" s="32">
        <f t="shared" si="9"/>
        <v>0</v>
      </c>
      <c r="I127" s="32">
        <f t="shared" si="10"/>
        <v>0</v>
      </c>
      <c r="J127" s="42" t="e">
        <f t="shared" si="11"/>
        <v>#VALUE!</v>
      </c>
      <c r="K127" s="131" t="str">
        <f t="shared" si="0"/>
        <v>xx</v>
      </c>
      <c r="L127" s="32" t="e">
        <f t="shared" si="12"/>
        <v>#VALUE!</v>
      </c>
      <c r="M127" s="27"/>
    </row>
    <row r="128" spans="1:13" ht="15.75" customHeight="1">
      <c r="A128" s="67" t="s">
        <v>128</v>
      </c>
      <c r="B128" s="62">
        <v>2</v>
      </c>
      <c r="C128" s="62" t="s">
        <v>54</v>
      </c>
      <c r="D128" s="178"/>
      <c r="E128" s="30">
        <f t="shared" si="7"/>
        <v>0</v>
      </c>
      <c r="F128" s="25"/>
      <c r="G128" s="32">
        <f t="shared" si="8"/>
        <v>0</v>
      </c>
      <c r="H128" s="32">
        <f t="shared" si="9"/>
        <v>0</v>
      </c>
      <c r="I128" s="32">
        <f t="shared" si="10"/>
        <v>0</v>
      </c>
      <c r="J128" s="42" t="e">
        <f t="shared" si="11"/>
        <v>#VALUE!</v>
      </c>
      <c r="K128" s="131" t="str">
        <f t="shared" si="0"/>
        <v>xx</v>
      </c>
      <c r="L128" s="32" t="e">
        <f t="shared" si="12"/>
        <v>#VALUE!</v>
      </c>
      <c r="M128" s="27"/>
    </row>
    <row r="129" spans="1:13" ht="15.75" customHeight="1">
      <c r="A129" s="67" t="s">
        <v>244</v>
      </c>
      <c r="B129" s="62">
        <v>44</v>
      </c>
      <c r="C129" s="62" t="s">
        <v>54</v>
      </c>
      <c r="D129" s="178"/>
      <c r="E129" s="30">
        <f t="shared" si="7"/>
        <v>0</v>
      </c>
      <c r="F129" s="25"/>
      <c r="G129" s="32">
        <f t="shared" si="8"/>
        <v>0</v>
      </c>
      <c r="H129" s="32">
        <f t="shared" si="9"/>
        <v>0</v>
      </c>
      <c r="I129" s="32">
        <f t="shared" si="10"/>
        <v>0</v>
      </c>
      <c r="J129" s="42" t="e">
        <f t="shared" si="11"/>
        <v>#VALUE!</v>
      </c>
      <c r="K129" s="131" t="str">
        <f t="shared" si="0"/>
        <v>xx</v>
      </c>
      <c r="L129" s="32" t="e">
        <f t="shared" si="12"/>
        <v>#VALUE!</v>
      </c>
      <c r="M129" s="27"/>
    </row>
    <row r="130" spans="1:13" ht="15.75" customHeight="1">
      <c r="A130" s="67" t="s">
        <v>245</v>
      </c>
      <c r="B130" s="62">
        <v>6</v>
      </c>
      <c r="C130" s="62" t="s">
        <v>54</v>
      </c>
      <c r="D130" s="178"/>
      <c r="E130" s="30">
        <f t="shared" si="7"/>
        <v>0</v>
      </c>
      <c r="F130" s="25"/>
      <c r="G130" s="32">
        <f t="shared" si="8"/>
        <v>0</v>
      </c>
      <c r="H130" s="32">
        <f t="shared" si="9"/>
        <v>0</v>
      </c>
      <c r="I130" s="32">
        <f t="shared" si="10"/>
        <v>0</v>
      </c>
      <c r="J130" s="42" t="e">
        <f t="shared" si="11"/>
        <v>#VALUE!</v>
      </c>
      <c r="K130" s="131" t="str">
        <f t="shared" si="0"/>
        <v>xx</v>
      </c>
      <c r="L130" s="32" t="e">
        <f t="shared" si="12"/>
        <v>#VALUE!</v>
      </c>
      <c r="M130" s="27"/>
    </row>
    <row r="131" spans="1:13" ht="15.75" customHeight="1">
      <c r="A131" s="67" t="s">
        <v>246</v>
      </c>
      <c r="B131" s="62">
        <v>360</v>
      </c>
      <c r="C131" s="62" t="s">
        <v>53</v>
      </c>
      <c r="D131" s="178"/>
      <c r="E131" s="30">
        <f t="shared" si="7"/>
        <v>0</v>
      </c>
      <c r="F131" s="25"/>
      <c r="G131" s="32">
        <f t="shared" si="8"/>
        <v>0</v>
      </c>
      <c r="H131" s="32">
        <f t="shared" si="9"/>
        <v>0</v>
      </c>
      <c r="I131" s="32">
        <f t="shared" si="10"/>
        <v>0</v>
      </c>
      <c r="J131" s="42" t="e">
        <f t="shared" si="11"/>
        <v>#VALUE!</v>
      </c>
      <c r="K131" s="131" t="str">
        <f t="shared" si="0"/>
        <v>xx</v>
      </c>
      <c r="L131" s="32" t="e">
        <f t="shared" si="12"/>
        <v>#VALUE!</v>
      </c>
      <c r="M131" s="27"/>
    </row>
    <row r="132" spans="1:13" ht="15.75" customHeight="1">
      <c r="A132" s="67" t="s">
        <v>247</v>
      </c>
      <c r="B132" s="62">
        <v>40</v>
      </c>
      <c r="C132" s="62" t="s">
        <v>53</v>
      </c>
      <c r="D132" s="178"/>
      <c r="E132" s="30">
        <f t="shared" si="7"/>
        <v>0</v>
      </c>
      <c r="F132" s="25"/>
      <c r="G132" s="32">
        <f t="shared" si="8"/>
        <v>0</v>
      </c>
      <c r="H132" s="32">
        <f t="shared" si="9"/>
        <v>0</v>
      </c>
      <c r="I132" s="32">
        <f t="shared" si="10"/>
        <v>0</v>
      </c>
      <c r="J132" s="42" t="e">
        <f t="shared" si="11"/>
        <v>#VALUE!</v>
      </c>
      <c r="K132" s="131" t="str">
        <f t="shared" si="0"/>
        <v>xx</v>
      </c>
      <c r="L132" s="32" t="e">
        <f t="shared" si="12"/>
        <v>#VALUE!</v>
      </c>
      <c r="M132" s="27"/>
    </row>
    <row r="133" spans="1:13" ht="15.75" customHeight="1">
      <c r="A133" s="67" t="s">
        <v>248</v>
      </c>
      <c r="B133" s="62">
        <v>4</v>
      </c>
      <c r="C133" s="62" t="s">
        <v>54</v>
      </c>
      <c r="D133" s="178"/>
      <c r="E133" s="30">
        <f t="shared" si="7"/>
        <v>0</v>
      </c>
      <c r="F133" s="25"/>
      <c r="G133" s="32">
        <f t="shared" si="8"/>
        <v>0</v>
      </c>
      <c r="H133" s="32">
        <f t="shared" si="9"/>
        <v>0</v>
      </c>
      <c r="I133" s="32">
        <f t="shared" si="10"/>
        <v>0</v>
      </c>
      <c r="J133" s="42" t="e">
        <f t="shared" si="11"/>
        <v>#VALUE!</v>
      </c>
      <c r="K133" s="131" t="str">
        <f t="shared" si="0"/>
        <v>xx</v>
      </c>
      <c r="L133" s="32" t="e">
        <f t="shared" si="12"/>
        <v>#VALUE!</v>
      </c>
      <c r="M133" s="27"/>
    </row>
    <row r="134" spans="1:13" ht="15.75" customHeight="1">
      <c r="A134" s="67" t="s">
        <v>249</v>
      </c>
      <c r="B134" s="62">
        <v>6.3</v>
      </c>
      <c r="C134" s="62" t="s">
        <v>53</v>
      </c>
      <c r="D134" s="178"/>
      <c r="E134" s="30">
        <f t="shared" si="7"/>
        <v>0</v>
      </c>
      <c r="F134" s="25"/>
      <c r="G134" s="32">
        <f t="shared" si="8"/>
        <v>0</v>
      </c>
      <c r="H134" s="32">
        <f t="shared" si="9"/>
        <v>0</v>
      </c>
      <c r="I134" s="32">
        <f t="shared" si="10"/>
        <v>0</v>
      </c>
      <c r="J134" s="42" t="e">
        <f t="shared" si="11"/>
        <v>#VALUE!</v>
      </c>
      <c r="K134" s="131" t="str">
        <f t="shared" si="0"/>
        <v>xx</v>
      </c>
      <c r="L134" s="32" t="e">
        <f t="shared" si="12"/>
        <v>#VALUE!</v>
      </c>
      <c r="M134" s="27"/>
    </row>
    <row r="135" spans="1:13" ht="15.75" customHeight="1">
      <c r="A135" s="67" t="s">
        <v>250</v>
      </c>
      <c r="B135" s="62">
        <v>14</v>
      </c>
      <c r="C135" s="62" t="s">
        <v>54</v>
      </c>
      <c r="D135" s="178"/>
      <c r="E135" s="30">
        <f t="shared" si="7"/>
        <v>0</v>
      </c>
      <c r="F135" s="25"/>
      <c r="G135" s="32">
        <f t="shared" si="8"/>
        <v>0</v>
      </c>
      <c r="H135" s="32">
        <f t="shared" si="9"/>
        <v>0</v>
      </c>
      <c r="I135" s="32">
        <f t="shared" si="10"/>
        <v>0</v>
      </c>
      <c r="J135" s="42" t="e">
        <f t="shared" si="11"/>
        <v>#VALUE!</v>
      </c>
      <c r="K135" s="131" t="str">
        <f t="shared" si="0"/>
        <v>xx</v>
      </c>
      <c r="L135" s="32" t="e">
        <f t="shared" si="12"/>
        <v>#VALUE!</v>
      </c>
      <c r="M135" s="27"/>
    </row>
    <row r="136" spans="1:13" ht="15.75" customHeight="1">
      <c r="A136" s="67" t="s">
        <v>251</v>
      </c>
      <c r="B136" s="62">
        <v>4</v>
      </c>
      <c r="C136" s="62" t="s">
        <v>54</v>
      </c>
      <c r="D136" s="178"/>
      <c r="E136" s="30">
        <f t="shared" si="7"/>
        <v>0</v>
      </c>
      <c r="F136" s="25"/>
      <c r="G136" s="32">
        <f t="shared" si="8"/>
        <v>0</v>
      </c>
      <c r="H136" s="32">
        <f t="shared" si="9"/>
        <v>0</v>
      </c>
      <c r="I136" s="32">
        <f t="shared" si="10"/>
        <v>0</v>
      </c>
      <c r="J136" s="42" t="e">
        <f t="shared" si="11"/>
        <v>#VALUE!</v>
      </c>
      <c r="K136" s="131" t="str">
        <f t="shared" si="0"/>
        <v>xx</v>
      </c>
      <c r="L136" s="32" t="e">
        <f t="shared" si="12"/>
        <v>#VALUE!</v>
      </c>
      <c r="M136" s="27"/>
    </row>
    <row r="137" spans="1:13" ht="15.75" customHeight="1">
      <c r="A137" s="67" t="s">
        <v>252</v>
      </c>
      <c r="B137" s="62">
        <v>4</v>
      </c>
      <c r="C137" s="62" t="s">
        <v>54</v>
      </c>
      <c r="D137" s="178"/>
      <c r="E137" s="30">
        <f t="shared" si="7"/>
        <v>0</v>
      </c>
      <c r="F137" s="25"/>
      <c r="G137" s="32">
        <f t="shared" si="8"/>
        <v>0</v>
      </c>
      <c r="H137" s="32">
        <f t="shared" si="9"/>
        <v>0</v>
      </c>
      <c r="I137" s="32">
        <f t="shared" si="10"/>
        <v>0</v>
      </c>
      <c r="J137" s="42" t="e">
        <f t="shared" si="11"/>
        <v>#VALUE!</v>
      </c>
      <c r="K137" s="131" t="str">
        <f t="shared" si="0"/>
        <v>xx</v>
      </c>
      <c r="L137" s="32" t="e">
        <f t="shared" si="12"/>
        <v>#VALUE!</v>
      </c>
      <c r="M137" s="27"/>
    </row>
    <row r="138" spans="1:13" ht="15.75" customHeight="1">
      <c r="A138" s="67" t="s">
        <v>253</v>
      </c>
      <c r="B138" s="62">
        <v>4</v>
      </c>
      <c r="C138" s="62" t="s">
        <v>54</v>
      </c>
      <c r="D138" s="178"/>
      <c r="E138" s="30">
        <f t="shared" si="7"/>
        <v>0</v>
      </c>
      <c r="F138" s="25"/>
      <c r="G138" s="32">
        <f t="shared" si="8"/>
        <v>0</v>
      </c>
      <c r="H138" s="32">
        <f t="shared" si="9"/>
        <v>0</v>
      </c>
      <c r="I138" s="32">
        <f t="shared" si="10"/>
        <v>0</v>
      </c>
      <c r="J138" s="42" t="e">
        <f t="shared" si="11"/>
        <v>#VALUE!</v>
      </c>
      <c r="K138" s="131" t="str">
        <f t="shared" si="0"/>
        <v>xx</v>
      </c>
      <c r="L138" s="32" t="e">
        <f t="shared" si="12"/>
        <v>#VALUE!</v>
      </c>
      <c r="M138" s="27"/>
    </row>
    <row r="139" spans="1:13" s="144" customFormat="1" ht="15.75" customHeight="1">
      <c r="A139" s="67" t="s">
        <v>254</v>
      </c>
      <c r="B139" s="68">
        <v>64</v>
      </c>
      <c r="C139" s="62" t="s">
        <v>54</v>
      </c>
      <c r="D139" s="178"/>
      <c r="E139" s="33">
        <f>D139*B139</f>
        <v>0</v>
      </c>
      <c r="F139" s="25"/>
      <c r="G139" s="32">
        <f>F139*B139</f>
        <v>0</v>
      </c>
      <c r="H139" s="32">
        <f>+D139+F139</f>
        <v>0</v>
      </c>
      <c r="I139" s="32">
        <f>E139+G139</f>
        <v>0</v>
      </c>
      <c r="J139" s="42" t="e">
        <f t="shared" si="11"/>
        <v>#VALUE!</v>
      </c>
      <c r="K139" s="131" t="str">
        <f t="shared" si="0"/>
        <v>xx</v>
      </c>
      <c r="L139" s="32" t="e">
        <f t="shared" si="12"/>
        <v>#VALUE!</v>
      </c>
      <c r="M139" s="143"/>
    </row>
    <row r="140" spans="1:13" ht="15.75" customHeight="1">
      <c r="A140" s="38" t="s">
        <v>65</v>
      </c>
      <c r="B140" s="62"/>
      <c r="C140" s="62"/>
      <c r="D140" s="25"/>
      <c r="E140" s="62"/>
      <c r="F140" s="23"/>
      <c r="G140" s="62"/>
      <c r="H140" s="62"/>
      <c r="I140" s="62"/>
      <c r="J140" s="141"/>
      <c r="K140" s="142"/>
      <c r="L140" s="62"/>
      <c r="M140" s="27"/>
    </row>
    <row r="141" spans="1:13" ht="15.75" customHeight="1">
      <c r="A141" s="67" t="s">
        <v>129</v>
      </c>
      <c r="B141" s="62">
        <v>1</v>
      </c>
      <c r="C141" s="62" t="s">
        <v>54</v>
      </c>
      <c r="D141" s="178"/>
      <c r="E141" s="30">
        <f>D141*B141</f>
        <v>0</v>
      </c>
      <c r="F141" s="25"/>
      <c r="G141" s="32">
        <f>F141*B141</f>
        <v>0</v>
      </c>
      <c r="H141" s="32">
        <f>+D141+F141</f>
        <v>0</v>
      </c>
      <c r="I141" s="32">
        <f>E141+G141</f>
        <v>0</v>
      </c>
      <c r="J141" s="42" t="e">
        <f>K141*I141</f>
        <v>#VALUE!</v>
      </c>
      <c r="K141" s="131" t="str">
        <f t="shared" si="0"/>
        <v>xx</v>
      </c>
      <c r="L141" s="32" t="e">
        <f>I141+J141</f>
        <v>#VALUE!</v>
      </c>
      <c r="M141" s="27"/>
    </row>
    <row r="142" spans="1:13" s="145" customFormat="1" ht="34.5" customHeight="1">
      <c r="A142" s="69" t="s">
        <v>255</v>
      </c>
      <c r="B142" s="62">
        <v>1</v>
      </c>
      <c r="C142" s="62" t="s">
        <v>54</v>
      </c>
      <c r="D142" s="178"/>
      <c r="E142" s="30">
        <f>D142*B142</f>
        <v>0</v>
      </c>
      <c r="F142" s="25"/>
      <c r="G142" s="32">
        <f>F142*B142</f>
        <v>0</v>
      </c>
      <c r="H142" s="32">
        <f>+D142+F142</f>
        <v>0</v>
      </c>
      <c r="I142" s="32">
        <f>E142+G142</f>
        <v>0</v>
      </c>
      <c r="J142" s="42" t="e">
        <f>K142*I142</f>
        <v>#VALUE!</v>
      </c>
      <c r="K142" s="131" t="str">
        <f t="shared" si="0"/>
        <v>xx</v>
      </c>
      <c r="L142" s="32" t="e">
        <f>I142+J142</f>
        <v>#VALUE!</v>
      </c>
      <c r="M142" s="55"/>
    </row>
    <row r="143" spans="1:13" s="145" customFormat="1" ht="15.75" customHeight="1">
      <c r="A143" s="67" t="s">
        <v>256</v>
      </c>
      <c r="B143" s="62">
        <v>0.2</v>
      </c>
      <c r="C143" s="62" t="s">
        <v>53</v>
      </c>
      <c r="D143" s="178"/>
      <c r="E143" s="30">
        <f>D143*B143</f>
        <v>0</v>
      </c>
      <c r="F143" s="25"/>
      <c r="G143" s="32">
        <f>F143*B143</f>
        <v>0</v>
      </c>
      <c r="H143" s="32">
        <f>+D143+F143</f>
        <v>0</v>
      </c>
      <c r="I143" s="32">
        <f>E143+G143</f>
        <v>0</v>
      </c>
      <c r="J143" s="42" t="e">
        <f>K143*I143</f>
        <v>#VALUE!</v>
      </c>
      <c r="K143" s="131" t="str">
        <f t="shared" si="0"/>
        <v>xx</v>
      </c>
      <c r="L143" s="32" t="e">
        <f>I143+J143</f>
        <v>#VALUE!</v>
      </c>
      <c r="M143" s="55"/>
    </row>
    <row r="144" spans="1:13" ht="15.75" customHeight="1">
      <c r="A144" s="38" t="s">
        <v>66</v>
      </c>
      <c r="B144" s="62"/>
      <c r="C144" s="62"/>
      <c r="D144" s="25"/>
      <c r="E144" s="62"/>
      <c r="F144" s="23"/>
      <c r="G144" s="62"/>
      <c r="H144" s="62"/>
      <c r="I144" s="62"/>
      <c r="J144" s="141"/>
      <c r="K144" s="142"/>
      <c r="L144" s="62"/>
      <c r="M144" s="27"/>
    </row>
    <row r="145" spans="1:13" ht="15.75" customHeight="1">
      <c r="A145" s="67" t="s">
        <v>130</v>
      </c>
      <c r="B145" s="62">
        <v>1</v>
      </c>
      <c r="C145" s="62" t="s">
        <v>54</v>
      </c>
      <c r="D145" s="178"/>
      <c r="E145" s="30">
        <f aca="true" t="shared" si="13" ref="E145:E150">D145*B145</f>
        <v>0</v>
      </c>
      <c r="F145" s="25"/>
      <c r="G145" s="32">
        <f aca="true" t="shared" si="14" ref="G145:G150">F145*B145</f>
        <v>0</v>
      </c>
      <c r="H145" s="32">
        <f aca="true" t="shared" si="15" ref="H145:H150">+D145+F145</f>
        <v>0</v>
      </c>
      <c r="I145" s="32">
        <f aca="true" t="shared" si="16" ref="I145:I150">E145+G145</f>
        <v>0</v>
      </c>
      <c r="J145" s="42" t="e">
        <f aca="true" t="shared" si="17" ref="J145:J150">K145*I145</f>
        <v>#VALUE!</v>
      </c>
      <c r="K145" s="131" t="str">
        <f t="shared" si="0"/>
        <v>xx</v>
      </c>
      <c r="L145" s="32" t="e">
        <f aca="true" t="shared" si="18" ref="L145:L150">I145+J145</f>
        <v>#VALUE!</v>
      </c>
      <c r="M145" s="27"/>
    </row>
    <row r="146" spans="1:13" ht="15.75" customHeight="1">
      <c r="A146" s="67" t="s">
        <v>67</v>
      </c>
      <c r="B146" s="62">
        <v>3</v>
      </c>
      <c r="C146" s="62" t="s">
        <v>54</v>
      </c>
      <c r="D146" s="178"/>
      <c r="E146" s="30">
        <f t="shared" si="13"/>
        <v>0</v>
      </c>
      <c r="F146" s="25"/>
      <c r="G146" s="32">
        <f t="shared" si="14"/>
        <v>0</v>
      </c>
      <c r="H146" s="32">
        <f t="shared" si="15"/>
        <v>0</v>
      </c>
      <c r="I146" s="32">
        <f t="shared" si="16"/>
        <v>0</v>
      </c>
      <c r="J146" s="42" t="e">
        <f t="shared" si="17"/>
        <v>#VALUE!</v>
      </c>
      <c r="K146" s="131" t="str">
        <f t="shared" si="0"/>
        <v>xx</v>
      </c>
      <c r="L146" s="32" t="e">
        <f t="shared" si="18"/>
        <v>#VALUE!</v>
      </c>
      <c r="M146" s="27"/>
    </row>
    <row r="147" spans="1:13" ht="15.75" customHeight="1">
      <c r="A147" s="67" t="s">
        <v>257</v>
      </c>
      <c r="B147" s="62">
        <v>2</v>
      </c>
      <c r="C147" s="62" t="s">
        <v>54</v>
      </c>
      <c r="D147" s="178"/>
      <c r="E147" s="30">
        <f t="shared" si="13"/>
        <v>0</v>
      </c>
      <c r="F147" s="25"/>
      <c r="G147" s="32">
        <f t="shared" si="14"/>
        <v>0</v>
      </c>
      <c r="H147" s="32">
        <f t="shared" si="15"/>
        <v>0</v>
      </c>
      <c r="I147" s="32">
        <f t="shared" si="16"/>
        <v>0</v>
      </c>
      <c r="J147" s="42" t="e">
        <f t="shared" si="17"/>
        <v>#VALUE!</v>
      </c>
      <c r="K147" s="131" t="str">
        <f t="shared" si="0"/>
        <v>xx</v>
      </c>
      <c r="L147" s="32" t="e">
        <f t="shared" si="18"/>
        <v>#VALUE!</v>
      </c>
      <c r="M147" s="27"/>
    </row>
    <row r="148" spans="1:13" ht="15.75" customHeight="1">
      <c r="A148" s="67" t="s">
        <v>258</v>
      </c>
      <c r="B148" s="62">
        <v>1</v>
      </c>
      <c r="C148" s="62" t="s">
        <v>54</v>
      </c>
      <c r="D148" s="178"/>
      <c r="E148" s="30">
        <f t="shared" si="13"/>
        <v>0</v>
      </c>
      <c r="F148" s="25"/>
      <c r="G148" s="32">
        <f t="shared" si="14"/>
        <v>0</v>
      </c>
      <c r="H148" s="32">
        <f t="shared" si="15"/>
        <v>0</v>
      </c>
      <c r="I148" s="32">
        <f t="shared" si="16"/>
        <v>0</v>
      </c>
      <c r="J148" s="42" t="e">
        <f t="shared" si="17"/>
        <v>#VALUE!</v>
      </c>
      <c r="K148" s="131" t="str">
        <f t="shared" si="0"/>
        <v>xx</v>
      </c>
      <c r="L148" s="32" t="e">
        <f t="shared" si="18"/>
        <v>#VALUE!</v>
      </c>
      <c r="M148" s="27"/>
    </row>
    <row r="149" spans="1:13" ht="15.75" customHeight="1">
      <c r="A149" s="67" t="s">
        <v>259</v>
      </c>
      <c r="B149" s="62">
        <v>2</v>
      </c>
      <c r="C149" s="62" t="s">
        <v>54</v>
      </c>
      <c r="D149" s="178"/>
      <c r="E149" s="30">
        <f t="shared" si="13"/>
        <v>0</v>
      </c>
      <c r="F149" s="25"/>
      <c r="G149" s="32">
        <f t="shared" si="14"/>
        <v>0</v>
      </c>
      <c r="H149" s="32">
        <f t="shared" si="15"/>
        <v>0</v>
      </c>
      <c r="I149" s="32">
        <f t="shared" si="16"/>
        <v>0</v>
      </c>
      <c r="J149" s="42" t="e">
        <f t="shared" si="17"/>
        <v>#VALUE!</v>
      </c>
      <c r="K149" s="131" t="str">
        <f t="shared" si="0"/>
        <v>xx</v>
      </c>
      <c r="L149" s="32" t="e">
        <f t="shared" si="18"/>
        <v>#VALUE!</v>
      </c>
      <c r="M149" s="27"/>
    </row>
    <row r="150" spans="1:13" ht="15.75" customHeight="1">
      <c r="A150" s="67" t="s">
        <v>260</v>
      </c>
      <c r="B150" s="62">
        <v>1</v>
      </c>
      <c r="C150" s="62" t="s">
        <v>54</v>
      </c>
      <c r="D150" s="178"/>
      <c r="E150" s="30">
        <f t="shared" si="13"/>
        <v>0</v>
      </c>
      <c r="F150" s="25"/>
      <c r="G150" s="32">
        <f t="shared" si="14"/>
        <v>0</v>
      </c>
      <c r="H150" s="32">
        <f t="shared" si="15"/>
        <v>0</v>
      </c>
      <c r="I150" s="32">
        <f t="shared" si="16"/>
        <v>0</v>
      </c>
      <c r="J150" s="42" t="e">
        <f t="shared" si="17"/>
        <v>#VALUE!</v>
      </c>
      <c r="K150" s="131" t="str">
        <f t="shared" si="0"/>
        <v>xx</v>
      </c>
      <c r="L150" s="32" t="e">
        <f t="shared" si="18"/>
        <v>#VALUE!</v>
      </c>
      <c r="M150" s="27"/>
    </row>
    <row r="151" spans="1:13" ht="15.75" customHeight="1">
      <c r="A151" s="38" t="s">
        <v>68</v>
      </c>
      <c r="B151" s="62"/>
      <c r="C151" s="62"/>
      <c r="D151" s="25"/>
      <c r="E151" s="62"/>
      <c r="F151" s="23"/>
      <c r="G151" s="62"/>
      <c r="H151" s="62"/>
      <c r="I151" s="62"/>
      <c r="J151" s="141"/>
      <c r="K151" s="141"/>
      <c r="L151" s="62"/>
      <c r="M151" s="27"/>
    </row>
    <row r="152" spans="1:13" ht="15.75" customHeight="1">
      <c r="A152" s="67" t="s">
        <v>261</v>
      </c>
      <c r="B152" s="62">
        <v>12</v>
      </c>
      <c r="C152" s="62" t="s">
        <v>54</v>
      </c>
      <c r="D152" s="178"/>
      <c r="E152" s="30">
        <f aca="true" t="shared" si="19" ref="E152:E172">D152*B152</f>
        <v>0</v>
      </c>
      <c r="F152" s="25"/>
      <c r="G152" s="32">
        <f aca="true" t="shared" si="20" ref="G152:G172">F152*B152</f>
        <v>0</v>
      </c>
      <c r="H152" s="32">
        <f aca="true" t="shared" si="21" ref="H152:H172">+D152+F152</f>
        <v>0</v>
      </c>
      <c r="I152" s="32">
        <f aca="true" t="shared" si="22" ref="I152:I172">E152+G152</f>
        <v>0</v>
      </c>
      <c r="J152" s="42" t="e">
        <f aca="true" t="shared" si="23" ref="J152:J172">K152*I152</f>
        <v>#VALUE!</v>
      </c>
      <c r="K152" s="131" t="str">
        <f t="shared" si="0"/>
        <v>xx</v>
      </c>
      <c r="L152" s="32" t="e">
        <f aca="true" t="shared" si="24" ref="L152:L172">I152+J152</f>
        <v>#VALUE!</v>
      </c>
      <c r="M152" s="27"/>
    </row>
    <row r="153" spans="1:13" ht="15.75" customHeight="1">
      <c r="A153" s="67" t="s">
        <v>262</v>
      </c>
      <c r="B153" s="62">
        <v>9</v>
      </c>
      <c r="C153" s="62" t="s">
        <v>54</v>
      </c>
      <c r="D153" s="178"/>
      <c r="E153" s="30">
        <f t="shared" si="19"/>
        <v>0</v>
      </c>
      <c r="F153" s="25"/>
      <c r="G153" s="32">
        <f t="shared" si="20"/>
        <v>0</v>
      </c>
      <c r="H153" s="32">
        <f t="shared" si="21"/>
        <v>0</v>
      </c>
      <c r="I153" s="32">
        <f t="shared" si="22"/>
        <v>0</v>
      </c>
      <c r="J153" s="42" t="e">
        <f t="shared" si="23"/>
        <v>#VALUE!</v>
      </c>
      <c r="K153" s="131" t="str">
        <f t="shared" si="0"/>
        <v>xx</v>
      </c>
      <c r="L153" s="32" t="e">
        <f t="shared" si="24"/>
        <v>#VALUE!</v>
      </c>
      <c r="M153" s="27"/>
    </row>
    <row r="154" spans="1:13" ht="15.75" customHeight="1">
      <c r="A154" s="67" t="s">
        <v>263</v>
      </c>
      <c r="B154" s="62">
        <v>2</v>
      </c>
      <c r="C154" s="62" t="s">
        <v>54</v>
      </c>
      <c r="D154" s="178"/>
      <c r="E154" s="30">
        <f t="shared" si="19"/>
        <v>0</v>
      </c>
      <c r="F154" s="25"/>
      <c r="G154" s="32">
        <f t="shared" si="20"/>
        <v>0</v>
      </c>
      <c r="H154" s="32">
        <f t="shared" si="21"/>
        <v>0</v>
      </c>
      <c r="I154" s="32">
        <f t="shared" si="22"/>
        <v>0</v>
      </c>
      <c r="J154" s="42" t="e">
        <f t="shared" si="23"/>
        <v>#VALUE!</v>
      </c>
      <c r="K154" s="131" t="str">
        <f t="shared" si="0"/>
        <v>xx</v>
      </c>
      <c r="L154" s="32" t="e">
        <f t="shared" si="24"/>
        <v>#VALUE!</v>
      </c>
      <c r="M154" s="27"/>
    </row>
    <row r="155" spans="1:13" ht="15.75" customHeight="1">
      <c r="A155" s="67" t="s">
        <v>264</v>
      </c>
      <c r="B155" s="62">
        <v>2</v>
      </c>
      <c r="C155" s="62" t="s">
        <v>54</v>
      </c>
      <c r="D155" s="178"/>
      <c r="E155" s="30">
        <f t="shared" si="19"/>
        <v>0</v>
      </c>
      <c r="F155" s="25"/>
      <c r="G155" s="32">
        <f t="shared" si="20"/>
        <v>0</v>
      </c>
      <c r="H155" s="32">
        <f t="shared" si="21"/>
        <v>0</v>
      </c>
      <c r="I155" s="32">
        <f t="shared" si="22"/>
        <v>0</v>
      </c>
      <c r="J155" s="42" t="e">
        <f t="shared" si="23"/>
        <v>#VALUE!</v>
      </c>
      <c r="K155" s="131" t="str">
        <f t="shared" si="0"/>
        <v>xx</v>
      </c>
      <c r="L155" s="32" t="e">
        <f t="shared" si="24"/>
        <v>#VALUE!</v>
      </c>
      <c r="M155" s="27"/>
    </row>
    <row r="156" spans="1:13" ht="15.75" customHeight="1">
      <c r="A156" s="67" t="s">
        <v>265</v>
      </c>
      <c r="B156" s="62">
        <v>14</v>
      </c>
      <c r="C156" s="62" t="s">
        <v>54</v>
      </c>
      <c r="D156" s="178"/>
      <c r="E156" s="30">
        <f t="shared" si="19"/>
        <v>0</v>
      </c>
      <c r="F156" s="25"/>
      <c r="G156" s="32">
        <f t="shared" si="20"/>
        <v>0</v>
      </c>
      <c r="H156" s="32">
        <f t="shared" si="21"/>
        <v>0</v>
      </c>
      <c r="I156" s="32">
        <f t="shared" si="22"/>
        <v>0</v>
      </c>
      <c r="J156" s="42" t="e">
        <f t="shared" si="23"/>
        <v>#VALUE!</v>
      </c>
      <c r="K156" s="131" t="str">
        <f t="shared" si="0"/>
        <v>xx</v>
      </c>
      <c r="L156" s="32" t="e">
        <f t="shared" si="24"/>
        <v>#VALUE!</v>
      </c>
      <c r="M156" s="27"/>
    </row>
    <row r="157" spans="1:13" ht="15.75" customHeight="1">
      <c r="A157" s="67" t="s">
        <v>266</v>
      </c>
      <c r="B157" s="62">
        <v>5</v>
      </c>
      <c r="C157" s="62" t="s">
        <v>54</v>
      </c>
      <c r="D157" s="178"/>
      <c r="E157" s="30">
        <f t="shared" si="19"/>
        <v>0</v>
      </c>
      <c r="F157" s="25"/>
      <c r="G157" s="32">
        <f t="shared" si="20"/>
        <v>0</v>
      </c>
      <c r="H157" s="32">
        <f t="shared" si="21"/>
        <v>0</v>
      </c>
      <c r="I157" s="32">
        <f t="shared" si="22"/>
        <v>0</v>
      </c>
      <c r="J157" s="42" t="e">
        <f t="shared" si="23"/>
        <v>#VALUE!</v>
      </c>
      <c r="K157" s="131" t="str">
        <f t="shared" si="0"/>
        <v>xx</v>
      </c>
      <c r="L157" s="32" t="e">
        <f t="shared" si="24"/>
        <v>#VALUE!</v>
      </c>
      <c r="M157" s="27"/>
    </row>
    <row r="158" spans="1:13" ht="15.75" customHeight="1">
      <c r="A158" s="67" t="s">
        <v>267</v>
      </c>
      <c r="B158" s="62">
        <v>2</v>
      </c>
      <c r="C158" s="62" t="s">
        <v>54</v>
      </c>
      <c r="D158" s="178"/>
      <c r="E158" s="30">
        <f t="shared" si="19"/>
        <v>0</v>
      </c>
      <c r="F158" s="25"/>
      <c r="G158" s="32">
        <f t="shared" si="20"/>
        <v>0</v>
      </c>
      <c r="H158" s="32">
        <f t="shared" si="21"/>
        <v>0</v>
      </c>
      <c r="I158" s="32">
        <f t="shared" si="22"/>
        <v>0</v>
      </c>
      <c r="J158" s="42" t="e">
        <f t="shared" si="23"/>
        <v>#VALUE!</v>
      </c>
      <c r="K158" s="131" t="str">
        <f t="shared" si="0"/>
        <v>xx</v>
      </c>
      <c r="L158" s="32" t="e">
        <f t="shared" si="24"/>
        <v>#VALUE!</v>
      </c>
      <c r="M158" s="27"/>
    </row>
    <row r="159" spans="1:13" ht="15.75" customHeight="1">
      <c r="A159" s="67" t="s">
        <v>268</v>
      </c>
      <c r="B159" s="62">
        <v>4</v>
      </c>
      <c r="C159" s="62" t="s">
        <v>54</v>
      </c>
      <c r="D159" s="178"/>
      <c r="E159" s="30">
        <f t="shared" si="19"/>
        <v>0</v>
      </c>
      <c r="F159" s="25"/>
      <c r="G159" s="32">
        <f t="shared" si="20"/>
        <v>0</v>
      </c>
      <c r="H159" s="32">
        <f t="shared" si="21"/>
        <v>0</v>
      </c>
      <c r="I159" s="32">
        <f t="shared" si="22"/>
        <v>0</v>
      </c>
      <c r="J159" s="42" t="e">
        <f t="shared" si="23"/>
        <v>#VALUE!</v>
      </c>
      <c r="K159" s="131" t="str">
        <f t="shared" si="0"/>
        <v>xx</v>
      </c>
      <c r="L159" s="32" t="e">
        <f t="shared" si="24"/>
        <v>#VALUE!</v>
      </c>
      <c r="M159" s="27"/>
    </row>
    <row r="160" spans="1:13" ht="15.75" customHeight="1">
      <c r="A160" s="67" t="s">
        <v>269</v>
      </c>
      <c r="B160" s="62">
        <v>3</v>
      </c>
      <c r="C160" s="62" t="s">
        <v>54</v>
      </c>
      <c r="D160" s="178"/>
      <c r="E160" s="30">
        <f t="shared" si="19"/>
        <v>0</v>
      </c>
      <c r="F160" s="25"/>
      <c r="G160" s="32">
        <f t="shared" si="20"/>
        <v>0</v>
      </c>
      <c r="H160" s="32">
        <f t="shared" si="21"/>
        <v>0</v>
      </c>
      <c r="I160" s="32">
        <f t="shared" si="22"/>
        <v>0</v>
      </c>
      <c r="J160" s="42" t="e">
        <f t="shared" si="23"/>
        <v>#VALUE!</v>
      </c>
      <c r="K160" s="131" t="str">
        <f t="shared" si="0"/>
        <v>xx</v>
      </c>
      <c r="L160" s="32" t="e">
        <f t="shared" si="24"/>
        <v>#VALUE!</v>
      </c>
      <c r="M160" s="27"/>
    </row>
    <row r="161" spans="1:13" ht="15.75" customHeight="1">
      <c r="A161" s="38" t="s">
        <v>270</v>
      </c>
      <c r="B161" s="70"/>
      <c r="C161" s="71"/>
      <c r="D161" s="178"/>
      <c r="E161" s="30"/>
      <c r="F161" s="25"/>
      <c r="G161" s="32"/>
      <c r="H161" s="32"/>
      <c r="I161" s="32"/>
      <c r="J161" s="42"/>
      <c r="K161" s="131"/>
      <c r="L161" s="32"/>
      <c r="M161" s="27"/>
    </row>
    <row r="162" spans="1:13" ht="15.75" customHeight="1">
      <c r="A162" s="67" t="s">
        <v>271</v>
      </c>
      <c r="B162" s="62">
        <v>8.3</v>
      </c>
      <c r="C162" s="62" t="s">
        <v>53</v>
      </c>
      <c r="D162" s="178"/>
      <c r="E162" s="30">
        <f t="shared" si="19"/>
        <v>0</v>
      </c>
      <c r="F162" s="25"/>
      <c r="G162" s="32">
        <f t="shared" si="20"/>
        <v>0</v>
      </c>
      <c r="H162" s="32">
        <f t="shared" si="21"/>
        <v>0</v>
      </c>
      <c r="I162" s="32">
        <f t="shared" si="22"/>
        <v>0</v>
      </c>
      <c r="J162" s="42" t="e">
        <f t="shared" si="23"/>
        <v>#VALUE!</v>
      </c>
      <c r="K162" s="131" t="str">
        <f t="shared" si="0"/>
        <v>xx</v>
      </c>
      <c r="L162" s="32" t="e">
        <f t="shared" si="24"/>
        <v>#VALUE!</v>
      </c>
      <c r="M162" s="27"/>
    </row>
    <row r="163" spans="1:13" ht="15.75" customHeight="1">
      <c r="A163" s="67" t="s">
        <v>272</v>
      </c>
      <c r="B163" s="62">
        <v>8.3</v>
      </c>
      <c r="C163" s="62" t="s">
        <v>53</v>
      </c>
      <c r="D163" s="178"/>
      <c r="E163" s="30">
        <f t="shared" si="19"/>
        <v>0</v>
      </c>
      <c r="F163" s="25"/>
      <c r="G163" s="32">
        <f t="shared" si="20"/>
        <v>0</v>
      </c>
      <c r="H163" s="32">
        <f t="shared" si="21"/>
        <v>0</v>
      </c>
      <c r="I163" s="32">
        <f t="shared" si="22"/>
        <v>0</v>
      </c>
      <c r="J163" s="42" t="e">
        <f t="shared" si="23"/>
        <v>#VALUE!</v>
      </c>
      <c r="K163" s="131" t="str">
        <f t="shared" si="0"/>
        <v>xx</v>
      </c>
      <c r="L163" s="32" t="e">
        <f t="shared" si="24"/>
        <v>#VALUE!</v>
      </c>
      <c r="M163" s="27"/>
    </row>
    <row r="164" spans="1:13" ht="15.75" customHeight="1">
      <c r="A164" s="67" t="s">
        <v>273</v>
      </c>
      <c r="B164" s="62">
        <v>2</v>
      </c>
      <c r="C164" s="62" t="s">
        <v>54</v>
      </c>
      <c r="D164" s="178"/>
      <c r="E164" s="30">
        <f t="shared" si="19"/>
        <v>0</v>
      </c>
      <c r="F164" s="25"/>
      <c r="G164" s="32">
        <f t="shared" si="20"/>
        <v>0</v>
      </c>
      <c r="H164" s="32">
        <f t="shared" si="21"/>
        <v>0</v>
      </c>
      <c r="I164" s="32">
        <f t="shared" si="22"/>
        <v>0</v>
      </c>
      <c r="J164" s="42" t="e">
        <f t="shared" si="23"/>
        <v>#VALUE!</v>
      </c>
      <c r="K164" s="131" t="str">
        <f t="shared" si="0"/>
        <v>xx</v>
      </c>
      <c r="L164" s="32" t="e">
        <f t="shared" si="24"/>
        <v>#VALUE!</v>
      </c>
      <c r="M164" s="27"/>
    </row>
    <row r="165" spans="1:13" ht="15.75" customHeight="1">
      <c r="A165" s="67" t="s">
        <v>274</v>
      </c>
      <c r="B165" s="62">
        <v>12</v>
      </c>
      <c r="C165" s="62" t="s">
        <v>54</v>
      </c>
      <c r="D165" s="178"/>
      <c r="E165" s="30">
        <f t="shared" si="19"/>
        <v>0</v>
      </c>
      <c r="F165" s="25"/>
      <c r="G165" s="32">
        <f t="shared" si="20"/>
        <v>0</v>
      </c>
      <c r="H165" s="32">
        <f t="shared" si="21"/>
        <v>0</v>
      </c>
      <c r="I165" s="32">
        <f t="shared" si="22"/>
        <v>0</v>
      </c>
      <c r="J165" s="42" t="e">
        <f t="shared" si="23"/>
        <v>#VALUE!</v>
      </c>
      <c r="K165" s="131" t="str">
        <f t="shared" si="0"/>
        <v>xx</v>
      </c>
      <c r="L165" s="32" t="e">
        <f t="shared" si="24"/>
        <v>#VALUE!</v>
      </c>
      <c r="M165" s="27"/>
    </row>
    <row r="166" spans="1:13" ht="15.75" customHeight="1">
      <c r="A166" s="67" t="s">
        <v>275</v>
      </c>
      <c r="B166" s="62">
        <v>1</v>
      </c>
      <c r="C166" s="62" t="s">
        <v>54</v>
      </c>
      <c r="D166" s="178"/>
      <c r="E166" s="30">
        <f t="shared" si="19"/>
        <v>0</v>
      </c>
      <c r="F166" s="25"/>
      <c r="G166" s="32">
        <f t="shared" si="20"/>
        <v>0</v>
      </c>
      <c r="H166" s="32">
        <f t="shared" si="21"/>
        <v>0</v>
      </c>
      <c r="I166" s="32">
        <f t="shared" si="22"/>
        <v>0</v>
      </c>
      <c r="J166" s="42" t="e">
        <f t="shared" si="23"/>
        <v>#VALUE!</v>
      </c>
      <c r="K166" s="131" t="str">
        <f t="shared" si="0"/>
        <v>xx</v>
      </c>
      <c r="L166" s="32" t="e">
        <f t="shared" si="24"/>
        <v>#VALUE!</v>
      </c>
      <c r="M166" s="27"/>
    </row>
    <row r="167" spans="1:13" ht="15.75" customHeight="1">
      <c r="A167" s="67" t="s">
        <v>276</v>
      </c>
      <c r="B167" s="62">
        <v>1</v>
      </c>
      <c r="C167" s="62" t="s">
        <v>54</v>
      </c>
      <c r="D167" s="178"/>
      <c r="E167" s="30">
        <f t="shared" si="19"/>
        <v>0</v>
      </c>
      <c r="F167" s="25"/>
      <c r="G167" s="32">
        <f t="shared" si="20"/>
        <v>0</v>
      </c>
      <c r="H167" s="32">
        <f t="shared" si="21"/>
        <v>0</v>
      </c>
      <c r="I167" s="32">
        <f t="shared" si="22"/>
        <v>0</v>
      </c>
      <c r="J167" s="42" t="e">
        <f t="shared" si="23"/>
        <v>#VALUE!</v>
      </c>
      <c r="K167" s="131" t="str">
        <f t="shared" si="0"/>
        <v>xx</v>
      </c>
      <c r="L167" s="32" t="e">
        <f t="shared" si="24"/>
        <v>#VALUE!</v>
      </c>
      <c r="M167" s="27"/>
    </row>
    <row r="168" spans="1:13" ht="15.75" customHeight="1">
      <c r="A168" s="67" t="s">
        <v>277</v>
      </c>
      <c r="B168" s="62">
        <v>1</v>
      </c>
      <c r="C168" s="62" t="s">
        <v>54</v>
      </c>
      <c r="D168" s="178"/>
      <c r="E168" s="30">
        <f t="shared" si="19"/>
        <v>0</v>
      </c>
      <c r="F168" s="25"/>
      <c r="G168" s="32">
        <f t="shared" si="20"/>
        <v>0</v>
      </c>
      <c r="H168" s="32">
        <f t="shared" si="21"/>
        <v>0</v>
      </c>
      <c r="I168" s="32">
        <f t="shared" si="22"/>
        <v>0</v>
      </c>
      <c r="J168" s="42" t="e">
        <f t="shared" si="23"/>
        <v>#VALUE!</v>
      </c>
      <c r="K168" s="131" t="str">
        <f t="shared" si="0"/>
        <v>xx</v>
      </c>
      <c r="L168" s="32" t="e">
        <f t="shared" si="24"/>
        <v>#VALUE!</v>
      </c>
      <c r="M168" s="27"/>
    </row>
    <row r="169" spans="1:13" ht="15.75" customHeight="1">
      <c r="A169" s="67" t="s">
        <v>278</v>
      </c>
      <c r="B169" s="62">
        <v>1</v>
      </c>
      <c r="C169" s="62" t="s">
        <v>54</v>
      </c>
      <c r="D169" s="178"/>
      <c r="E169" s="30">
        <f t="shared" si="19"/>
        <v>0</v>
      </c>
      <c r="F169" s="25"/>
      <c r="G169" s="32">
        <f t="shared" si="20"/>
        <v>0</v>
      </c>
      <c r="H169" s="32">
        <f t="shared" si="21"/>
        <v>0</v>
      </c>
      <c r="I169" s="32">
        <f t="shared" si="22"/>
        <v>0</v>
      </c>
      <c r="J169" s="42" t="e">
        <f t="shared" si="23"/>
        <v>#VALUE!</v>
      </c>
      <c r="K169" s="131" t="str">
        <f t="shared" si="0"/>
        <v>xx</v>
      </c>
      <c r="L169" s="32" t="e">
        <f t="shared" si="24"/>
        <v>#VALUE!</v>
      </c>
      <c r="M169" s="27"/>
    </row>
    <row r="170" spans="1:13" ht="15.75" customHeight="1">
      <c r="A170" s="67" t="s">
        <v>243</v>
      </c>
      <c r="B170" s="62">
        <v>24</v>
      </c>
      <c r="C170" s="62" t="s">
        <v>54</v>
      </c>
      <c r="D170" s="178"/>
      <c r="E170" s="30">
        <f t="shared" si="19"/>
        <v>0</v>
      </c>
      <c r="F170" s="25"/>
      <c r="G170" s="32">
        <f t="shared" si="20"/>
        <v>0</v>
      </c>
      <c r="H170" s="32">
        <f t="shared" si="21"/>
        <v>0</v>
      </c>
      <c r="I170" s="32">
        <f t="shared" si="22"/>
        <v>0</v>
      </c>
      <c r="J170" s="42" t="e">
        <f t="shared" si="23"/>
        <v>#VALUE!</v>
      </c>
      <c r="K170" s="131" t="str">
        <f t="shared" si="0"/>
        <v>xx</v>
      </c>
      <c r="L170" s="32" t="e">
        <f t="shared" si="24"/>
        <v>#VALUE!</v>
      </c>
      <c r="M170" s="27"/>
    </row>
    <row r="171" spans="1:13" ht="15.75" customHeight="1">
      <c r="A171" s="67" t="s">
        <v>279</v>
      </c>
      <c r="B171" s="62">
        <v>32</v>
      </c>
      <c r="C171" s="62" t="s">
        <v>54</v>
      </c>
      <c r="D171" s="178"/>
      <c r="E171" s="30">
        <f t="shared" si="19"/>
        <v>0</v>
      </c>
      <c r="F171" s="25"/>
      <c r="G171" s="32">
        <f t="shared" si="20"/>
        <v>0</v>
      </c>
      <c r="H171" s="32">
        <f t="shared" si="21"/>
        <v>0</v>
      </c>
      <c r="I171" s="32">
        <f t="shared" si="22"/>
        <v>0</v>
      </c>
      <c r="J171" s="42" t="e">
        <f t="shared" si="23"/>
        <v>#VALUE!</v>
      </c>
      <c r="K171" s="131" t="str">
        <f t="shared" si="0"/>
        <v>xx</v>
      </c>
      <c r="L171" s="32" t="e">
        <f t="shared" si="24"/>
        <v>#VALUE!</v>
      </c>
      <c r="M171" s="27"/>
    </row>
    <row r="172" spans="1:13" ht="15.75" customHeight="1">
      <c r="A172" s="67" t="s">
        <v>280</v>
      </c>
      <c r="B172" s="62">
        <v>32</v>
      </c>
      <c r="C172" s="62" t="s">
        <v>54</v>
      </c>
      <c r="D172" s="178"/>
      <c r="E172" s="30">
        <f t="shared" si="19"/>
        <v>0</v>
      </c>
      <c r="F172" s="25"/>
      <c r="G172" s="32">
        <f t="shared" si="20"/>
        <v>0</v>
      </c>
      <c r="H172" s="32">
        <f t="shared" si="21"/>
        <v>0</v>
      </c>
      <c r="I172" s="32">
        <f t="shared" si="22"/>
        <v>0</v>
      </c>
      <c r="J172" s="42" t="e">
        <f t="shared" si="23"/>
        <v>#VALUE!</v>
      </c>
      <c r="K172" s="131" t="str">
        <f t="shared" si="0"/>
        <v>xx</v>
      </c>
      <c r="L172" s="32" t="e">
        <f t="shared" si="24"/>
        <v>#VALUE!</v>
      </c>
      <c r="M172" s="27"/>
    </row>
    <row r="173" spans="1:13" ht="15.75" customHeight="1">
      <c r="A173" s="21" t="s">
        <v>201</v>
      </c>
      <c r="B173" s="72"/>
      <c r="C173" s="72"/>
      <c r="D173" s="179"/>
      <c r="E173" s="39"/>
      <c r="F173" s="168"/>
      <c r="G173" s="40"/>
      <c r="H173" s="40"/>
      <c r="I173" s="40"/>
      <c r="J173" s="41"/>
      <c r="K173" s="146"/>
      <c r="L173" s="40"/>
      <c r="M173" s="27" t="e">
        <f>SUM(L176:L180)</f>
        <v>#VALUE!</v>
      </c>
    </row>
    <row r="174" spans="1:13" ht="15.75" customHeight="1">
      <c r="A174" s="38" t="s">
        <v>204</v>
      </c>
      <c r="B174" s="62"/>
      <c r="C174" s="62"/>
      <c r="D174" s="178"/>
      <c r="E174" s="30"/>
      <c r="F174" s="25"/>
      <c r="G174" s="32"/>
      <c r="H174" s="32"/>
      <c r="I174" s="32"/>
      <c r="J174" s="33"/>
      <c r="K174" s="147"/>
      <c r="L174" s="32"/>
      <c r="M174" s="27"/>
    </row>
    <row r="175" spans="1:13" ht="15.75" customHeight="1">
      <c r="A175" s="38" t="s">
        <v>205</v>
      </c>
      <c r="B175" s="62"/>
      <c r="C175" s="62"/>
      <c r="D175" s="178"/>
      <c r="E175" s="30"/>
      <c r="F175" s="25"/>
      <c r="G175" s="32"/>
      <c r="H175" s="32"/>
      <c r="I175" s="32"/>
      <c r="J175" s="33"/>
      <c r="K175" s="147"/>
      <c r="L175" s="32"/>
      <c r="M175" s="27"/>
    </row>
    <row r="176" spans="1:13" ht="15.75" customHeight="1">
      <c r="A176" s="67" t="s">
        <v>202</v>
      </c>
      <c r="B176" s="62">
        <v>12</v>
      </c>
      <c r="C176" s="62" t="s">
        <v>53</v>
      </c>
      <c r="D176" s="178"/>
      <c r="E176" s="30">
        <f>D176*B176</f>
        <v>0</v>
      </c>
      <c r="F176" s="25"/>
      <c r="G176" s="32">
        <f>F176*B176</f>
        <v>0</v>
      </c>
      <c r="H176" s="32">
        <f>+D176+F176</f>
        <v>0</v>
      </c>
      <c r="I176" s="32">
        <f>E176+G176</f>
        <v>0</v>
      </c>
      <c r="J176" s="42" t="e">
        <f>K176*I176</f>
        <v>#VALUE!</v>
      </c>
      <c r="K176" s="131" t="str">
        <f t="shared" si="0"/>
        <v>xx</v>
      </c>
      <c r="L176" s="32" t="e">
        <f>I176+J176</f>
        <v>#VALUE!</v>
      </c>
      <c r="M176" s="27"/>
    </row>
    <row r="177" spans="1:13" ht="15.75" customHeight="1">
      <c r="A177" s="67" t="s">
        <v>286</v>
      </c>
      <c r="B177" s="62">
        <v>2</v>
      </c>
      <c r="C177" s="62" t="s">
        <v>54</v>
      </c>
      <c r="D177" s="178"/>
      <c r="E177" s="30">
        <f>D177*B177</f>
        <v>0</v>
      </c>
      <c r="F177" s="25"/>
      <c r="G177" s="32">
        <f>F177*B177</f>
        <v>0</v>
      </c>
      <c r="H177" s="32">
        <f>+D177+F177</f>
        <v>0</v>
      </c>
      <c r="I177" s="32">
        <f>E177+G177</f>
        <v>0</v>
      </c>
      <c r="J177" s="42" t="e">
        <f>K177*I177</f>
        <v>#VALUE!</v>
      </c>
      <c r="K177" s="131" t="str">
        <f t="shared" si="0"/>
        <v>xx</v>
      </c>
      <c r="L177" s="32" t="e">
        <f>I177+J177</f>
        <v>#VALUE!</v>
      </c>
      <c r="M177" s="27"/>
    </row>
    <row r="178" spans="1:13" ht="15.75" customHeight="1">
      <c r="A178" s="67" t="s">
        <v>287</v>
      </c>
      <c r="B178" s="62">
        <v>2</v>
      </c>
      <c r="C178" s="62" t="s">
        <v>54</v>
      </c>
      <c r="D178" s="178"/>
      <c r="E178" s="30">
        <f>D178*B178</f>
        <v>0</v>
      </c>
      <c r="F178" s="25"/>
      <c r="G178" s="32">
        <f>F178*B178</f>
        <v>0</v>
      </c>
      <c r="H178" s="32">
        <f>+D178+F178</f>
        <v>0</v>
      </c>
      <c r="I178" s="32">
        <f>E178+G178</f>
        <v>0</v>
      </c>
      <c r="J178" s="42" t="e">
        <f>K178*I178</f>
        <v>#VALUE!</v>
      </c>
      <c r="K178" s="131" t="str">
        <f t="shared" si="0"/>
        <v>xx</v>
      </c>
      <c r="L178" s="32" t="e">
        <f>I178+J178</f>
        <v>#VALUE!</v>
      </c>
      <c r="M178" s="27"/>
    </row>
    <row r="179" spans="1:13" ht="15.75" customHeight="1">
      <c r="A179" s="38" t="s">
        <v>206</v>
      </c>
      <c r="B179" s="62"/>
      <c r="C179" s="62"/>
      <c r="D179" s="178"/>
      <c r="E179" s="30"/>
      <c r="F179" s="25"/>
      <c r="G179" s="32"/>
      <c r="H179" s="32"/>
      <c r="I179" s="32"/>
      <c r="J179" s="42"/>
      <c r="K179" s="131"/>
      <c r="L179" s="32"/>
      <c r="M179" s="27"/>
    </row>
    <row r="180" spans="1:13" ht="15.75" customHeight="1">
      <c r="A180" s="67" t="s">
        <v>207</v>
      </c>
      <c r="B180" s="62">
        <v>1</v>
      </c>
      <c r="C180" s="62" t="s">
        <v>54</v>
      </c>
      <c r="D180" s="178"/>
      <c r="E180" s="30">
        <f>D180*B180</f>
        <v>0</v>
      </c>
      <c r="F180" s="25"/>
      <c r="G180" s="32">
        <f>F180*B180</f>
        <v>0</v>
      </c>
      <c r="H180" s="32">
        <f>+D180+F180</f>
        <v>0</v>
      </c>
      <c r="I180" s="32">
        <f>E180+G180</f>
        <v>0</v>
      </c>
      <c r="J180" s="42" t="e">
        <f>K180*I180</f>
        <v>#VALUE!</v>
      </c>
      <c r="K180" s="131" t="str">
        <f t="shared" si="0"/>
        <v>xx</v>
      </c>
      <c r="L180" s="32" t="e">
        <f>I180+J180</f>
        <v>#VALUE!</v>
      </c>
      <c r="M180" s="27"/>
    </row>
    <row r="181" spans="1:13" ht="15.75" customHeight="1">
      <c r="A181" s="21" t="s">
        <v>288</v>
      </c>
      <c r="B181" s="22"/>
      <c r="C181" s="22"/>
      <c r="D181" s="177"/>
      <c r="E181" s="22"/>
      <c r="F181" s="163"/>
      <c r="G181" s="22"/>
      <c r="H181" s="22"/>
      <c r="I181" s="22"/>
      <c r="J181" s="22"/>
      <c r="K181" s="22"/>
      <c r="L181" s="22"/>
      <c r="M181" s="27" t="e">
        <f>SUM(L182:L187)</f>
        <v>#VALUE!</v>
      </c>
    </row>
    <row r="182" spans="1:13" s="135" customFormat="1" ht="15.75" customHeight="1">
      <c r="A182" s="38" t="s">
        <v>131</v>
      </c>
      <c r="B182" s="73"/>
      <c r="C182" s="73"/>
      <c r="D182" s="25"/>
      <c r="E182" s="73"/>
      <c r="F182" s="165"/>
      <c r="G182" s="73"/>
      <c r="H182" s="73"/>
      <c r="I182" s="73"/>
      <c r="J182" s="73"/>
      <c r="K182" s="73"/>
      <c r="L182" s="73"/>
      <c r="M182" s="27"/>
    </row>
    <row r="183" spans="1:13" s="135" customFormat="1" ht="15.75" customHeight="1">
      <c r="A183" s="38" t="s">
        <v>289</v>
      </c>
      <c r="B183" s="73"/>
      <c r="C183" s="73"/>
      <c r="D183" s="25"/>
      <c r="E183" s="73"/>
      <c r="F183" s="165"/>
      <c r="G183" s="73"/>
      <c r="H183" s="73"/>
      <c r="I183" s="73"/>
      <c r="J183" s="73"/>
      <c r="K183" s="73"/>
      <c r="L183" s="73"/>
      <c r="M183" s="27"/>
    </row>
    <row r="184" spans="1:13" s="135" customFormat="1" ht="15.75" customHeight="1">
      <c r="A184" s="67" t="s">
        <v>226</v>
      </c>
      <c r="B184" s="62">
        <v>22.64</v>
      </c>
      <c r="C184" s="62" t="s">
        <v>50</v>
      </c>
      <c r="D184" s="25"/>
      <c r="E184" s="30">
        <f>D184*B184</f>
        <v>0</v>
      </c>
      <c r="F184" s="23"/>
      <c r="G184" s="32">
        <f>F184*B184</f>
        <v>0</v>
      </c>
      <c r="H184" s="32">
        <f>+D184+F184</f>
        <v>0</v>
      </c>
      <c r="I184" s="32">
        <f>E184+G184</f>
        <v>0</v>
      </c>
      <c r="J184" s="42" t="e">
        <f>K184*I184</f>
        <v>#VALUE!</v>
      </c>
      <c r="K184" s="131" t="str">
        <f t="shared" si="0"/>
        <v>xx</v>
      </c>
      <c r="L184" s="32" t="e">
        <f>I184+J184</f>
        <v>#VALUE!</v>
      </c>
      <c r="M184" s="27"/>
    </row>
    <row r="185" spans="1:13" ht="15.75" customHeight="1">
      <c r="A185" s="38" t="s">
        <v>132</v>
      </c>
      <c r="B185" s="74"/>
      <c r="C185" s="75"/>
      <c r="D185" s="25"/>
      <c r="E185" s="75"/>
      <c r="F185" s="166"/>
      <c r="G185" s="75"/>
      <c r="H185" s="75"/>
      <c r="I185" s="75"/>
      <c r="J185" s="148"/>
      <c r="K185" s="149"/>
      <c r="L185" s="75"/>
      <c r="M185" s="27"/>
    </row>
    <row r="186" spans="1:13" ht="15.75" customHeight="1">
      <c r="A186" s="38" t="s">
        <v>133</v>
      </c>
      <c r="B186" s="74"/>
      <c r="C186" s="75"/>
      <c r="D186" s="25"/>
      <c r="E186" s="150"/>
      <c r="F186" s="166"/>
      <c r="G186" s="75"/>
      <c r="H186" s="75"/>
      <c r="I186" s="75"/>
      <c r="J186" s="148"/>
      <c r="K186" s="149"/>
      <c r="L186" s="75"/>
      <c r="M186" s="27"/>
    </row>
    <row r="187" spans="1:13" ht="15.75" customHeight="1">
      <c r="A187" s="67" t="s">
        <v>134</v>
      </c>
      <c r="B187" s="62">
        <v>22.64</v>
      </c>
      <c r="C187" s="62" t="s">
        <v>50</v>
      </c>
      <c r="D187" s="178"/>
      <c r="E187" s="30">
        <f>D187*B187</f>
        <v>0</v>
      </c>
      <c r="F187" s="25"/>
      <c r="G187" s="32">
        <f>F187*B187</f>
        <v>0</v>
      </c>
      <c r="H187" s="32">
        <f>+D187+F187</f>
        <v>0</v>
      </c>
      <c r="I187" s="32">
        <f>E187+G187</f>
        <v>0</v>
      </c>
      <c r="J187" s="42" t="e">
        <f>K187*I187</f>
        <v>#VALUE!</v>
      </c>
      <c r="K187" s="131" t="str">
        <f t="shared" si="0"/>
        <v>xx</v>
      </c>
      <c r="L187" s="32" t="e">
        <f>I187+J187</f>
        <v>#VALUE!</v>
      </c>
      <c r="M187" s="27"/>
    </row>
    <row r="188" spans="1:13" ht="15.75" customHeight="1">
      <c r="A188" s="21" t="s">
        <v>135</v>
      </c>
      <c r="B188" s="22"/>
      <c r="C188" s="22"/>
      <c r="D188" s="177"/>
      <c r="E188" s="22"/>
      <c r="F188" s="163"/>
      <c r="G188" s="22"/>
      <c r="H188" s="22"/>
      <c r="I188" s="22"/>
      <c r="J188" s="22"/>
      <c r="K188" s="22"/>
      <c r="L188" s="22"/>
      <c r="M188" s="27" t="e">
        <f>SUM(L189:L197)</f>
        <v>#VALUE!</v>
      </c>
    </row>
    <row r="189" spans="1:13" ht="15.75" customHeight="1">
      <c r="A189" s="38" t="s">
        <v>136</v>
      </c>
      <c r="B189" s="62"/>
      <c r="C189" s="62"/>
      <c r="D189" s="178"/>
      <c r="E189" s="30"/>
      <c r="F189" s="25"/>
      <c r="G189" s="32"/>
      <c r="H189" s="32"/>
      <c r="I189" s="32"/>
      <c r="J189" s="33"/>
      <c r="K189" s="33"/>
      <c r="L189" s="32"/>
      <c r="M189" s="27"/>
    </row>
    <row r="190" spans="1:13" ht="15.75" customHeight="1">
      <c r="A190" s="67" t="s">
        <v>203</v>
      </c>
      <c r="B190" s="62">
        <v>1</v>
      </c>
      <c r="C190" s="62" t="s">
        <v>54</v>
      </c>
      <c r="D190" s="178"/>
      <c r="E190" s="30">
        <f>D190*B190</f>
        <v>0</v>
      </c>
      <c r="F190" s="25"/>
      <c r="G190" s="32">
        <f>F190*B190</f>
        <v>0</v>
      </c>
      <c r="H190" s="32">
        <f>+D190+F190</f>
        <v>0</v>
      </c>
      <c r="I190" s="32">
        <f>E190+G190</f>
        <v>0</v>
      </c>
      <c r="J190" s="42" t="e">
        <f>K190*I190</f>
        <v>#VALUE!</v>
      </c>
      <c r="K190" s="131" t="str">
        <f t="shared" si="0"/>
        <v>xx</v>
      </c>
      <c r="L190" s="32" t="e">
        <f>I190+J190</f>
        <v>#VALUE!</v>
      </c>
      <c r="M190" s="27"/>
    </row>
    <row r="191" spans="1:13" ht="15.75" customHeight="1">
      <c r="A191" s="38" t="s">
        <v>137</v>
      </c>
      <c r="B191" s="62"/>
      <c r="C191" s="62"/>
      <c r="D191" s="178"/>
      <c r="E191" s="30"/>
      <c r="F191" s="25"/>
      <c r="G191" s="32"/>
      <c r="H191" s="32"/>
      <c r="I191" s="32"/>
      <c r="J191" s="42"/>
      <c r="K191" s="131"/>
      <c r="L191" s="32"/>
      <c r="M191" s="27"/>
    </row>
    <row r="192" spans="1:13" ht="15.75" customHeight="1">
      <c r="A192" s="38" t="s">
        <v>138</v>
      </c>
      <c r="B192" s="62"/>
      <c r="C192" s="62"/>
      <c r="D192" s="178"/>
      <c r="E192" s="30"/>
      <c r="F192" s="25"/>
      <c r="G192" s="32"/>
      <c r="H192" s="32"/>
      <c r="I192" s="32"/>
      <c r="J192" s="42"/>
      <c r="K192" s="131"/>
      <c r="L192" s="32"/>
      <c r="M192" s="27"/>
    </row>
    <row r="193" spans="1:13" ht="15.75" customHeight="1">
      <c r="A193" s="67" t="s">
        <v>139</v>
      </c>
      <c r="B193" s="62">
        <v>2</v>
      </c>
      <c r="C193" s="62" t="s">
        <v>54</v>
      </c>
      <c r="D193" s="178"/>
      <c r="E193" s="30">
        <f>D193*B193</f>
        <v>0</v>
      </c>
      <c r="F193" s="25"/>
      <c r="G193" s="32">
        <f>F193*B193</f>
        <v>0</v>
      </c>
      <c r="H193" s="32">
        <f>+D193+F193</f>
        <v>0</v>
      </c>
      <c r="I193" s="32">
        <f>E193+G193</f>
        <v>0</v>
      </c>
      <c r="J193" s="42" t="e">
        <f>K193*I193</f>
        <v>#VALUE!</v>
      </c>
      <c r="K193" s="131" t="str">
        <f t="shared" si="0"/>
        <v>xx</v>
      </c>
      <c r="L193" s="32" t="e">
        <f>I193+J193</f>
        <v>#VALUE!</v>
      </c>
      <c r="M193" s="27"/>
    </row>
    <row r="194" spans="1:13" ht="15.75" customHeight="1">
      <c r="A194" s="38" t="s">
        <v>140</v>
      </c>
      <c r="B194" s="62"/>
      <c r="C194" s="62"/>
      <c r="D194" s="178"/>
      <c r="E194" s="30"/>
      <c r="F194" s="25"/>
      <c r="G194" s="32"/>
      <c r="H194" s="32"/>
      <c r="I194" s="32"/>
      <c r="J194" s="42"/>
      <c r="K194" s="131"/>
      <c r="L194" s="32"/>
      <c r="M194" s="27"/>
    </row>
    <row r="195" spans="1:13" ht="15.75" customHeight="1">
      <c r="A195" s="67" t="s">
        <v>141</v>
      </c>
      <c r="B195" s="62">
        <v>2</v>
      </c>
      <c r="C195" s="62" t="s">
        <v>54</v>
      </c>
      <c r="D195" s="178"/>
      <c r="E195" s="30">
        <f>D195*B195</f>
        <v>0</v>
      </c>
      <c r="F195" s="25"/>
      <c r="G195" s="32">
        <f>F195*B195</f>
        <v>0</v>
      </c>
      <c r="H195" s="32">
        <f>+D195+F195</f>
        <v>0</v>
      </c>
      <c r="I195" s="32">
        <f>E195+G195</f>
        <v>0</v>
      </c>
      <c r="J195" s="42" t="e">
        <f>K195*I195</f>
        <v>#VALUE!</v>
      </c>
      <c r="K195" s="131" t="str">
        <f t="shared" si="0"/>
        <v>xx</v>
      </c>
      <c r="L195" s="32" t="e">
        <f>I195+J195</f>
        <v>#VALUE!</v>
      </c>
      <c r="M195" s="27"/>
    </row>
    <row r="196" spans="1:13" ht="15.75" customHeight="1">
      <c r="A196" s="38" t="s">
        <v>142</v>
      </c>
      <c r="B196" s="62"/>
      <c r="C196" s="62"/>
      <c r="D196" s="178"/>
      <c r="E196" s="30"/>
      <c r="F196" s="25"/>
      <c r="G196" s="32"/>
      <c r="H196" s="32"/>
      <c r="I196" s="32"/>
      <c r="J196" s="42"/>
      <c r="K196" s="131"/>
      <c r="L196" s="32"/>
      <c r="M196" s="27"/>
    </row>
    <row r="197" spans="1:13" ht="15.75" customHeight="1">
      <c r="A197" s="67" t="s">
        <v>143</v>
      </c>
      <c r="B197" s="62">
        <v>1</v>
      </c>
      <c r="C197" s="62" t="s">
        <v>54</v>
      </c>
      <c r="D197" s="178"/>
      <c r="E197" s="30">
        <f>D197*B197</f>
        <v>0</v>
      </c>
      <c r="F197" s="25"/>
      <c r="G197" s="32">
        <f>F197*B197</f>
        <v>0</v>
      </c>
      <c r="H197" s="32">
        <f>+D197+F197</f>
        <v>0</v>
      </c>
      <c r="I197" s="32">
        <f>E197+G197</f>
        <v>0</v>
      </c>
      <c r="J197" s="42" t="e">
        <f>K197*I197</f>
        <v>#VALUE!</v>
      </c>
      <c r="K197" s="131" t="str">
        <f t="shared" si="0"/>
        <v>xx</v>
      </c>
      <c r="L197" s="32" t="e">
        <f>I197+J197</f>
        <v>#VALUE!</v>
      </c>
      <c r="M197" s="27"/>
    </row>
    <row r="198" spans="1:13" ht="15.75" customHeight="1">
      <c r="A198" s="21" t="s">
        <v>144</v>
      </c>
      <c r="B198" s="22"/>
      <c r="C198" s="22"/>
      <c r="D198" s="177"/>
      <c r="E198" s="22"/>
      <c r="F198" s="163"/>
      <c r="G198" s="22"/>
      <c r="H198" s="22"/>
      <c r="I198" s="22"/>
      <c r="J198" s="22"/>
      <c r="K198" s="22"/>
      <c r="L198" s="22"/>
      <c r="M198" s="27" t="e">
        <f>SUM(L199:L203)</f>
        <v>#VALUE!</v>
      </c>
    </row>
    <row r="199" spans="1:13" ht="15.75" customHeight="1">
      <c r="A199" s="38" t="s">
        <v>145</v>
      </c>
      <c r="B199" s="62"/>
      <c r="C199" s="62"/>
      <c r="D199" s="178"/>
      <c r="E199" s="30"/>
      <c r="F199" s="25"/>
      <c r="G199" s="32"/>
      <c r="H199" s="32"/>
      <c r="I199" s="32"/>
      <c r="J199" s="33"/>
      <c r="K199" s="33"/>
      <c r="L199" s="32"/>
      <c r="M199" s="27"/>
    </row>
    <row r="200" spans="1:13" ht="15.75" customHeight="1">
      <c r="A200" s="38" t="s">
        <v>146</v>
      </c>
      <c r="B200" s="62"/>
      <c r="C200" s="62"/>
      <c r="D200" s="178"/>
      <c r="E200" s="30"/>
      <c r="F200" s="25"/>
      <c r="G200" s="32"/>
      <c r="H200" s="32"/>
      <c r="I200" s="32"/>
      <c r="J200" s="33"/>
      <c r="K200" s="33"/>
      <c r="L200" s="32"/>
      <c r="M200" s="27"/>
    </row>
    <row r="201" spans="1:13" ht="15.75" customHeight="1">
      <c r="A201" s="67" t="s">
        <v>227</v>
      </c>
      <c r="B201" s="62">
        <v>393.82</v>
      </c>
      <c r="C201" s="62" t="s">
        <v>50</v>
      </c>
      <c r="D201" s="178"/>
      <c r="E201" s="30">
        <f>D201*B201</f>
        <v>0</v>
      </c>
      <c r="F201" s="25"/>
      <c r="G201" s="32">
        <f>F201*B201</f>
        <v>0</v>
      </c>
      <c r="H201" s="32">
        <f>+D201+F201</f>
        <v>0</v>
      </c>
      <c r="I201" s="32">
        <f>E201+G201</f>
        <v>0</v>
      </c>
      <c r="J201" s="42" t="e">
        <f>K201*I201</f>
        <v>#VALUE!</v>
      </c>
      <c r="K201" s="131" t="str">
        <f t="shared" si="0"/>
        <v>xx</v>
      </c>
      <c r="L201" s="32" t="e">
        <f>I201+J201</f>
        <v>#VALUE!</v>
      </c>
      <c r="M201" s="27"/>
    </row>
    <row r="202" spans="1:13" ht="15.75" customHeight="1">
      <c r="A202" s="38" t="s">
        <v>216</v>
      </c>
      <c r="B202" s="62"/>
      <c r="C202" s="62"/>
      <c r="D202" s="178"/>
      <c r="E202" s="30"/>
      <c r="F202" s="25"/>
      <c r="G202" s="32"/>
      <c r="H202" s="32"/>
      <c r="I202" s="32"/>
      <c r="J202" s="42"/>
      <c r="K202" s="131"/>
      <c r="L202" s="32"/>
      <c r="M202" s="27"/>
    </row>
    <row r="203" spans="1:13" ht="15.75" customHeight="1">
      <c r="A203" s="67" t="s">
        <v>290</v>
      </c>
      <c r="B203" s="62">
        <v>393.82</v>
      </c>
      <c r="C203" s="62" t="s">
        <v>50</v>
      </c>
      <c r="D203" s="178"/>
      <c r="E203" s="30">
        <f>D203*B203</f>
        <v>0</v>
      </c>
      <c r="F203" s="25"/>
      <c r="G203" s="32">
        <f>F203*B203</f>
        <v>0</v>
      </c>
      <c r="H203" s="32">
        <f>+D203+F203</f>
        <v>0</v>
      </c>
      <c r="I203" s="32">
        <f>E203+G203</f>
        <v>0</v>
      </c>
      <c r="J203" s="42" t="e">
        <f>K203*I203</f>
        <v>#VALUE!</v>
      </c>
      <c r="K203" s="131" t="str">
        <f t="shared" si="0"/>
        <v>xx</v>
      </c>
      <c r="L203" s="32" t="e">
        <f>I203+J203</f>
        <v>#VALUE!</v>
      </c>
      <c r="M203" s="27"/>
    </row>
    <row r="204" spans="1:13" ht="15.75" customHeight="1">
      <c r="A204" s="21" t="s">
        <v>147</v>
      </c>
      <c r="B204" s="22"/>
      <c r="C204" s="22"/>
      <c r="D204" s="177"/>
      <c r="E204" s="22"/>
      <c r="F204" s="163"/>
      <c r="G204" s="22"/>
      <c r="H204" s="22"/>
      <c r="I204" s="22"/>
      <c r="J204" s="22"/>
      <c r="K204" s="22"/>
      <c r="L204" s="22"/>
      <c r="M204" s="27" t="e">
        <f>SUM(L205:L207)</f>
        <v>#VALUE!</v>
      </c>
    </row>
    <row r="205" spans="1:13" ht="15.75" customHeight="1">
      <c r="A205" s="38" t="s">
        <v>148</v>
      </c>
      <c r="B205" s="76"/>
      <c r="C205" s="62"/>
      <c r="D205" s="178"/>
      <c r="E205" s="30"/>
      <c r="F205" s="25"/>
      <c r="G205" s="32"/>
      <c r="H205" s="32"/>
      <c r="I205" s="32"/>
      <c r="J205" s="33"/>
      <c r="K205" s="33"/>
      <c r="L205" s="32"/>
      <c r="M205" s="27"/>
    </row>
    <row r="206" spans="1:13" ht="15.75" customHeight="1">
      <c r="A206" s="38" t="s">
        <v>149</v>
      </c>
      <c r="B206" s="62"/>
      <c r="C206" s="62"/>
      <c r="D206" s="178"/>
      <c r="E206" s="30"/>
      <c r="F206" s="25"/>
      <c r="G206" s="32"/>
      <c r="H206" s="32"/>
      <c r="I206" s="32"/>
      <c r="J206" s="33"/>
      <c r="K206" s="33"/>
      <c r="L206" s="32"/>
      <c r="M206" s="27"/>
    </row>
    <row r="207" spans="1:13" ht="15.75" customHeight="1">
      <c r="A207" s="67" t="s">
        <v>150</v>
      </c>
      <c r="B207" s="62">
        <v>22.12</v>
      </c>
      <c r="C207" s="62" t="s">
        <v>50</v>
      </c>
      <c r="D207" s="178"/>
      <c r="E207" s="30">
        <f>D207*B207</f>
        <v>0</v>
      </c>
      <c r="F207" s="25"/>
      <c r="G207" s="32">
        <f>F207*B207</f>
        <v>0</v>
      </c>
      <c r="H207" s="32">
        <f>+D207+F207</f>
        <v>0</v>
      </c>
      <c r="I207" s="32">
        <f>E207+G207</f>
        <v>0</v>
      </c>
      <c r="J207" s="42" t="e">
        <f>K207*I207</f>
        <v>#VALUE!</v>
      </c>
      <c r="K207" s="131" t="str">
        <f t="shared" si="0"/>
        <v>xx</v>
      </c>
      <c r="L207" s="32" t="e">
        <f>I207+J207</f>
        <v>#VALUE!</v>
      </c>
      <c r="M207" s="27"/>
    </row>
    <row r="208" spans="1:13" ht="15.75" customHeight="1">
      <c r="A208" s="21" t="s">
        <v>11</v>
      </c>
      <c r="B208" s="22"/>
      <c r="C208" s="22"/>
      <c r="D208" s="177"/>
      <c r="E208" s="22"/>
      <c r="F208" s="163"/>
      <c r="G208" s="22"/>
      <c r="H208" s="22"/>
      <c r="I208" s="22"/>
      <c r="J208" s="22"/>
      <c r="K208" s="22"/>
      <c r="L208" s="22"/>
      <c r="M208" s="27" t="e">
        <f>SUM(L209:L217)</f>
        <v>#VALUE!</v>
      </c>
    </row>
    <row r="209" spans="1:13" s="135" customFormat="1" ht="15.75" customHeight="1">
      <c r="A209" s="38" t="s">
        <v>151</v>
      </c>
      <c r="B209" s="35"/>
      <c r="C209" s="35"/>
      <c r="D209" s="25"/>
      <c r="E209" s="35"/>
      <c r="F209" s="167"/>
      <c r="G209" s="35"/>
      <c r="H209" s="35"/>
      <c r="I209" s="35"/>
      <c r="J209" s="35"/>
      <c r="K209" s="35"/>
      <c r="L209" s="35"/>
      <c r="M209" s="27"/>
    </row>
    <row r="210" spans="1:13" s="135" customFormat="1" ht="15.75" customHeight="1">
      <c r="A210" s="67" t="s">
        <v>220</v>
      </c>
      <c r="B210" s="62">
        <v>184.58</v>
      </c>
      <c r="C210" s="62" t="s">
        <v>50</v>
      </c>
      <c r="D210" s="178"/>
      <c r="E210" s="30">
        <f>D210*B210</f>
        <v>0</v>
      </c>
      <c r="F210" s="25"/>
      <c r="G210" s="32">
        <f>F210*B210</f>
        <v>0</v>
      </c>
      <c r="H210" s="32">
        <f>+D210+F210</f>
        <v>0</v>
      </c>
      <c r="I210" s="32">
        <f>E210+G210</f>
        <v>0</v>
      </c>
      <c r="J210" s="42" t="e">
        <f>K210*I210</f>
        <v>#VALUE!</v>
      </c>
      <c r="K210" s="131" t="str">
        <f t="shared" si="0"/>
        <v>xx</v>
      </c>
      <c r="L210" s="32" t="e">
        <f>I210+J210</f>
        <v>#VALUE!</v>
      </c>
      <c r="M210" s="27"/>
    </row>
    <row r="211" spans="1:13" s="135" customFormat="1" ht="15.75" customHeight="1">
      <c r="A211" s="67" t="s">
        <v>219</v>
      </c>
      <c r="B211" s="62">
        <v>209.24</v>
      </c>
      <c r="C211" s="62" t="s">
        <v>50</v>
      </c>
      <c r="D211" s="178"/>
      <c r="E211" s="30">
        <f>D211*B211</f>
        <v>0</v>
      </c>
      <c r="F211" s="25"/>
      <c r="G211" s="32">
        <f>F211*B211</f>
        <v>0</v>
      </c>
      <c r="H211" s="32">
        <f>+D211+F211</f>
        <v>0</v>
      </c>
      <c r="I211" s="32">
        <f>E211+G211</f>
        <v>0</v>
      </c>
      <c r="J211" s="42" t="e">
        <f>K211*I211</f>
        <v>#VALUE!</v>
      </c>
      <c r="K211" s="131" t="str">
        <f t="shared" si="0"/>
        <v>xx</v>
      </c>
      <c r="L211" s="32" t="e">
        <f>I211+J211</f>
        <v>#VALUE!</v>
      </c>
      <c r="M211" s="27"/>
    </row>
    <row r="212" spans="1:13" s="135" customFormat="1" ht="15.75" customHeight="1">
      <c r="A212" s="38" t="s">
        <v>152</v>
      </c>
      <c r="B212" s="35"/>
      <c r="C212" s="35"/>
      <c r="D212" s="25"/>
      <c r="E212" s="35"/>
      <c r="F212" s="167"/>
      <c r="G212" s="35"/>
      <c r="H212" s="35"/>
      <c r="I212" s="35"/>
      <c r="J212" s="43"/>
      <c r="K212" s="44"/>
      <c r="L212" s="35"/>
      <c r="M212" s="27"/>
    </row>
    <row r="213" spans="1:13" s="135" customFormat="1" ht="15.75" customHeight="1">
      <c r="A213" s="67" t="s">
        <v>221</v>
      </c>
      <c r="B213" s="62">
        <v>393.82</v>
      </c>
      <c r="C213" s="62" t="s">
        <v>50</v>
      </c>
      <c r="D213" s="178"/>
      <c r="E213" s="30">
        <f>D213*B213</f>
        <v>0</v>
      </c>
      <c r="F213" s="25"/>
      <c r="G213" s="32">
        <f>F213*B213</f>
        <v>0</v>
      </c>
      <c r="H213" s="32">
        <f>+D213+F213</f>
        <v>0</v>
      </c>
      <c r="I213" s="32">
        <f>E213+G213</f>
        <v>0</v>
      </c>
      <c r="J213" s="42" t="e">
        <f>K213*I213</f>
        <v>#VALUE!</v>
      </c>
      <c r="K213" s="131" t="str">
        <f t="shared" si="0"/>
        <v>xx</v>
      </c>
      <c r="L213" s="32" t="e">
        <f>I213+J213</f>
        <v>#VALUE!</v>
      </c>
      <c r="M213" s="27"/>
    </row>
    <row r="214" spans="1:13" s="135" customFormat="1" ht="15.75" customHeight="1">
      <c r="A214" s="38" t="s">
        <v>153</v>
      </c>
      <c r="B214" s="35"/>
      <c r="C214" s="35"/>
      <c r="D214" s="25"/>
      <c r="E214" s="35"/>
      <c r="F214" s="167"/>
      <c r="G214" s="35"/>
      <c r="H214" s="35"/>
      <c r="I214" s="35"/>
      <c r="J214" s="43"/>
      <c r="K214" s="44"/>
      <c r="L214" s="35"/>
      <c r="M214" s="27"/>
    </row>
    <row r="215" spans="1:13" s="135" customFormat="1" ht="15.75" customHeight="1">
      <c r="A215" s="67" t="s">
        <v>228</v>
      </c>
      <c r="B215" s="62">
        <v>11.34</v>
      </c>
      <c r="C215" s="62" t="s">
        <v>50</v>
      </c>
      <c r="D215" s="178"/>
      <c r="E215" s="30">
        <f>D215*B215</f>
        <v>0</v>
      </c>
      <c r="F215" s="25"/>
      <c r="G215" s="32">
        <f>F215*B215</f>
        <v>0</v>
      </c>
      <c r="H215" s="32">
        <f>+D215+F215</f>
        <v>0</v>
      </c>
      <c r="I215" s="32">
        <f>E215+G215</f>
        <v>0</v>
      </c>
      <c r="J215" s="42" t="e">
        <f>K215*I215</f>
        <v>#VALUE!</v>
      </c>
      <c r="K215" s="131" t="str">
        <f t="shared" si="0"/>
        <v>xx</v>
      </c>
      <c r="L215" s="32" t="e">
        <f>I215+J215</f>
        <v>#VALUE!</v>
      </c>
      <c r="M215" s="27"/>
    </row>
    <row r="216" spans="1:13" ht="15.75" customHeight="1">
      <c r="A216" s="38" t="s">
        <v>154</v>
      </c>
      <c r="B216" s="74"/>
      <c r="C216" s="75"/>
      <c r="D216" s="25"/>
      <c r="E216" s="75"/>
      <c r="F216" s="166"/>
      <c r="G216" s="75"/>
      <c r="H216" s="75"/>
      <c r="I216" s="75"/>
      <c r="J216" s="148"/>
      <c r="K216" s="149"/>
      <c r="L216" s="75"/>
      <c r="M216" s="137"/>
    </row>
    <row r="217" spans="1:13" ht="15.75" customHeight="1">
      <c r="A217" s="67" t="s">
        <v>229</v>
      </c>
      <c r="B217" s="62">
        <v>11.34</v>
      </c>
      <c r="C217" s="62" t="s">
        <v>50</v>
      </c>
      <c r="D217" s="178"/>
      <c r="E217" s="30">
        <f>D217*B217</f>
        <v>0</v>
      </c>
      <c r="F217" s="25"/>
      <c r="G217" s="32">
        <f>F217*B217</f>
        <v>0</v>
      </c>
      <c r="H217" s="32">
        <f>+D217+F217</f>
        <v>0</v>
      </c>
      <c r="I217" s="32">
        <f>E217+G217</f>
        <v>0</v>
      </c>
      <c r="J217" s="42" t="e">
        <f>K217*I217</f>
        <v>#VALUE!</v>
      </c>
      <c r="K217" s="131" t="str">
        <f t="shared" si="0"/>
        <v>xx</v>
      </c>
      <c r="L217" s="32" t="e">
        <f>I217+J217</f>
        <v>#VALUE!</v>
      </c>
      <c r="M217" s="137"/>
    </row>
    <row r="218" spans="1:13" ht="15.75" customHeight="1">
      <c r="A218" s="21" t="s">
        <v>12</v>
      </c>
      <c r="B218" s="22"/>
      <c r="C218" s="22"/>
      <c r="D218" s="177"/>
      <c r="E218" s="22"/>
      <c r="F218" s="163"/>
      <c r="G218" s="22"/>
      <c r="H218" s="22"/>
      <c r="I218" s="22"/>
      <c r="J218" s="22"/>
      <c r="K218" s="22"/>
      <c r="L218" s="22"/>
      <c r="M218" s="27" t="e">
        <f>SUM(L219:L220)</f>
        <v>#VALUE!</v>
      </c>
    </row>
    <row r="219" spans="1:13" ht="15.75" customHeight="1">
      <c r="A219" s="38" t="s">
        <v>69</v>
      </c>
      <c r="B219" s="74"/>
      <c r="C219" s="75"/>
      <c r="D219" s="25"/>
      <c r="E219" s="75"/>
      <c r="F219" s="166"/>
      <c r="G219" s="75"/>
      <c r="H219" s="75"/>
      <c r="I219" s="75"/>
      <c r="J219" s="75"/>
      <c r="K219" s="75"/>
      <c r="L219" s="75"/>
      <c r="M219" s="137"/>
    </row>
    <row r="220" spans="1:13" ht="15.75" customHeight="1">
      <c r="A220" s="67" t="s">
        <v>194</v>
      </c>
      <c r="B220" s="62">
        <v>179.4</v>
      </c>
      <c r="C220" s="62" t="s">
        <v>50</v>
      </c>
      <c r="D220" s="178"/>
      <c r="E220" s="30">
        <f>D220*B220</f>
        <v>0</v>
      </c>
      <c r="F220" s="25"/>
      <c r="G220" s="32">
        <f>F220*B220</f>
        <v>0</v>
      </c>
      <c r="H220" s="32">
        <f>+D220+F220</f>
        <v>0</v>
      </c>
      <c r="I220" s="32">
        <f>E220+G220</f>
        <v>0</v>
      </c>
      <c r="J220" s="42" t="e">
        <f>K220*I220</f>
        <v>#VALUE!</v>
      </c>
      <c r="K220" s="131" t="str">
        <f t="shared" si="0"/>
        <v>xx</v>
      </c>
      <c r="L220" s="32" t="e">
        <f>I220+J220</f>
        <v>#VALUE!</v>
      </c>
      <c r="M220" s="137"/>
    </row>
    <row r="221" spans="1:13" ht="15.75" customHeight="1">
      <c r="A221" s="21" t="s">
        <v>291</v>
      </c>
      <c r="B221" s="22"/>
      <c r="C221" s="22"/>
      <c r="D221" s="177"/>
      <c r="E221" s="22"/>
      <c r="F221" s="163"/>
      <c r="G221" s="22"/>
      <c r="H221" s="22"/>
      <c r="I221" s="22"/>
      <c r="J221" s="22"/>
      <c r="K221" s="22"/>
      <c r="L221" s="22"/>
      <c r="M221" s="27" t="e">
        <f>SUM(L222:L229)</f>
        <v>#VALUE!</v>
      </c>
    </row>
    <row r="222" spans="1:13" ht="15.75" customHeight="1">
      <c r="A222" s="38" t="s">
        <v>155</v>
      </c>
      <c r="B222" s="74"/>
      <c r="C222" s="75"/>
      <c r="D222" s="25"/>
      <c r="E222" s="75"/>
      <c r="F222" s="166"/>
      <c r="G222" s="75"/>
      <c r="H222" s="75"/>
      <c r="I222" s="75"/>
      <c r="J222" s="75"/>
      <c r="K222" s="75"/>
      <c r="L222" s="75"/>
      <c r="M222" s="137"/>
    </row>
    <row r="223" spans="1:13" ht="15.75" customHeight="1">
      <c r="A223" s="38" t="s">
        <v>156</v>
      </c>
      <c r="B223" s="62"/>
      <c r="C223" s="62"/>
      <c r="D223" s="25"/>
      <c r="E223" s="30"/>
      <c r="F223" s="25"/>
      <c r="G223" s="32"/>
      <c r="H223" s="32"/>
      <c r="I223" s="32"/>
      <c r="J223" s="33"/>
      <c r="K223" s="147"/>
      <c r="L223" s="32"/>
      <c r="M223" s="137"/>
    </row>
    <row r="224" spans="1:13" ht="15.75" customHeight="1">
      <c r="A224" s="67" t="s">
        <v>157</v>
      </c>
      <c r="B224" s="62">
        <v>18</v>
      </c>
      <c r="C224" s="62" t="s">
        <v>53</v>
      </c>
      <c r="D224" s="178"/>
      <c r="E224" s="30">
        <f>D224*B224</f>
        <v>0</v>
      </c>
      <c r="F224" s="25"/>
      <c r="G224" s="32">
        <f>F224*B224</f>
        <v>0</v>
      </c>
      <c r="H224" s="32">
        <f>+D224+F224</f>
        <v>0</v>
      </c>
      <c r="I224" s="32">
        <f>E224+G224</f>
        <v>0</v>
      </c>
      <c r="J224" s="42" t="e">
        <f>K224*I224</f>
        <v>#VALUE!</v>
      </c>
      <c r="K224" s="131" t="str">
        <f t="shared" si="0"/>
        <v>xx</v>
      </c>
      <c r="L224" s="32" t="e">
        <f>I224+J224</f>
        <v>#VALUE!</v>
      </c>
      <c r="M224" s="137"/>
    </row>
    <row r="225" spans="1:13" ht="15.75" customHeight="1">
      <c r="A225" s="38" t="s">
        <v>185</v>
      </c>
      <c r="B225" s="62"/>
      <c r="C225" s="62"/>
      <c r="D225" s="178"/>
      <c r="E225" s="30"/>
      <c r="F225" s="25"/>
      <c r="G225" s="32"/>
      <c r="H225" s="32"/>
      <c r="I225" s="32"/>
      <c r="J225" s="42"/>
      <c r="K225" s="131"/>
      <c r="L225" s="32"/>
      <c r="M225" s="137"/>
    </row>
    <row r="226" spans="1:13" ht="15.75" customHeight="1">
      <c r="A226" s="67" t="s">
        <v>214</v>
      </c>
      <c r="B226" s="62">
        <v>1.7</v>
      </c>
      <c r="C226" s="62" t="s">
        <v>51</v>
      </c>
      <c r="D226" s="178"/>
      <c r="E226" s="30">
        <f>D226*B226</f>
        <v>0</v>
      </c>
      <c r="F226" s="25"/>
      <c r="G226" s="32">
        <f>F226*B226</f>
        <v>0</v>
      </c>
      <c r="H226" s="32">
        <f>+D226+F226</f>
        <v>0</v>
      </c>
      <c r="I226" s="32">
        <f>E226+G226</f>
        <v>0</v>
      </c>
      <c r="J226" s="42" t="e">
        <f>K226*I226</f>
        <v>#VALUE!</v>
      </c>
      <c r="K226" s="131" t="str">
        <f t="shared" si="0"/>
        <v>xx</v>
      </c>
      <c r="L226" s="32" t="e">
        <f>I226+J226</f>
        <v>#VALUE!</v>
      </c>
      <c r="M226" s="137"/>
    </row>
    <row r="227" spans="1:13" ht="15.75" customHeight="1">
      <c r="A227" s="38" t="s">
        <v>281</v>
      </c>
      <c r="B227" s="62"/>
      <c r="C227" s="62"/>
      <c r="D227" s="178"/>
      <c r="E227" s="30"/>
      <c r="F227" s="25"/>
      <c r="G227" s="32"/>
      <c r="H227" s="32"/>
      <c r="I227" s="32"/>
      <c r="J227" s="42"/>
      <c r="K227" s="131"/>
      <c r="L227" s="32"/>
      <c r="M227" s="137"/>
    </row>
    <row r="228" spans="1:13" ht="15.75" customHeight="1">
      <c r="A228" s="38" t="s">
        <v>282</v>
      </c>
      <c r="B228" s="62"/>
      <c r="C228" s="62"/>
      <c r="D228" s="178"/>
      <c r="E228" s="30"/>
      <c r="F228" s="25"/>
      <c r="G228" s="32"/>
      <c r="H228" s="32"/>
      <c r="I228" s="32"/>
      <c r="J228" s="42"/>
      <c r="K228" s="131"/>
      <c r="L228" s="32"/>
      <c r="M228" s="137"/>
    </row>
    <row r="229" spans="1:13" ht="15.75" customHeight="1">
      <c r="A229" s="67" t="s">
        <v>283</v>
      </c>
      <c r="B229" s="62">
        <v>20</v>
      </c>
      <c r="C229" s="62" t="s">
        <v>50</v>
      </c>
      <c r="D229" s="178"/>
      <c r="E229" s="30">
        <f>D229*B229</f>
        <v>0</v>
      </c>
      <c r="F229" s="25"/>
      <c r="G229" s="32">
        <f>F229*B229</f>
        <v>0</v>
      </c>
      <c r="H229" s="32">
        <f>+D229+F229</f>
        <v>0</v>
      </c>
      <c r="I229" s="32">
        <f>E229+G229</f>
        <v>0</v>
      </c>
      <c r="J229" s="42" t="e">
        <f>K229*I229</f>
        <v>#VALUE!</v>
      </c>
      <c r="K229" s="131" t="str">
        <f>$K$12</f>
        <v>xx</v>
      </c>
      <c r="L229" s="32" t="e">
        <f>I229+J229</f>
        <v>#VALUE!</v>
      </c>
      <c r="M229" s="137"/>
    </row>
    <row r="230" spans="1:13" ht="15.75" customHeight="1">
      <c r="A230" s="21" t="s">
        <v>158</v>
      </c>
      <c r="B230" s="22"/>
      <c r="C230" s="22"/>
      <c r="D230" s="177"/>
      <c r="E230" s="22"/>
      <c r="F230" s="163"/>
      <c r="G230" s="22"/>
      <c r="H230" s="22"/>
      <c r="I230" s="22"/>
      <c r="J230" s="22"/>
      <c r="K230" s="22"/>
      <c r="L230" s="22"/>
      <c r="M230" s="27" t="e">
        <f>SUM(L231:L233)</f>
        <v>#VALUE!</v>
      </c>
    </row>
    <row r="231" spans="1:13" ht="15.75" customHeight="1">
      <c r="A231" s="38" t="s">
        <v>159</v>
      </c>
      <c r="B231" s="62"/>
      <c r="C231" s="62"/>
      <c r="D231" s="178"/>
      <c r="E231" s="30"/>
      <c r="F231" s="25"/>
      <c r="G231" s="32"/>
      <c r="H231" s="32"/>
      <c r="I231" s="32"/>
      <c r="J231" s="33"/>
      <c r="K231" s="33"/>
      <c r="L231" s="32"/>
      <c r="M231" s="137"/>
    </row>
    <row r="232" spans="1:13" ht="15.75" customHeight="1">
      <c r="A232" s="38" t="s">
        <v>160</v>
      </c>
      <c r="B232" s="62"/>
      <c r="C232" s="62"/>
      <c r="D232" s="178"/>
      <c r="E232" s="30"/>
      <c r="F232" s="25"/>
      <c r="G232" s="32"/>
      <c r="H232" s="32"/>
      <c r="I232" s="32"/>
      <c r="J232" s="33"/>
      <c r="K232" s="33"/>
      <c r="L232" s="32"/>
      <c r="M232" s="137"/>
    </row>
    <row r="233" spans="1:13" ht="15.75" customHeight="1">
      <c r="A233" s="67" t="s">
        <v>215</v>
      </c>
      <c r="B233" s="62">
        <v>6</v>
      </c>
      <c r="C233" s="62" t="s">
        <v>161</v>
      </c>
      <c r="D233" s="178"/>
      <c r="E233" s="30">
        <f>D233*B233</f>
        <v>0</v>
      </c>
      <c r="F233" s="25"/>
      <c r="G233" s="32">
        <f>F233*B233</f>
        <v>0</v>
      </c>
      <c r="H233" s="32">
        <f>+D233+F233</f>
        <v>0</v>
      </c>
      <c r="I233" s="32">
        <f>E233+G233</f>
        <v>0</v>
      </c>
      <c r="J233" s="42" t="e">
        <f>K233*I233</f>
        <v>#VALUE!</v>
      </c>
      <c r="K233" s="131" t="str">
        <f>$K$12</f>
        <v>xx</v>
      </c>
      <c r="L233" s="32" t="e">
        <f>I233+J233</f>
        <v>#VALUE!</v>
      </c>
      <c r="M233" s="137"/>
    </row>
    <row r="234" spans="1:13" ht="15.75" customHeight="1">
      <c r="A234" s="21" t="s">
        <v>162</v>
      </c>
      <c r="B234" s="22"/>
      <c r="C234" s="22"/>
      <c r="D234" s="177"/>
      <c r="E234" s="22"/>
      <c r="F234" s="163"/>
      <c r="G234" s="22"/>
      <c r="H234" s="22"/>
      <c r="I234" s="22"/>
      <c r="J234" s="22"/>
      <c r="K234" s="22"/>
      <c r="L234" s="22"/>
      <c r="M234" s="27" t="e">
        <f>SUM(L235:L237)</f>
        <v>#VALUE!</v>
      </c>
    </row>
    <row r="235" spans="1:13" ht="15.75" customHeight="1">
      <c r="A235" s="38" t="s">
        <v>163</v>
      </c>
      <c r="B235" s="62"/>
      <c r="C235" s="62"/>
      <c r="D235" s="178"/>
      <c r="E235" s="30"/>
      <c r="F235" s="25"/>
      <c r="G235" s="32"/>
      <c r="H235" s="32"/>
      <c r="I235" s="32"/>
      <c r="J235" s="33"/>
      <c r="K235" s="33"/>
      <c r="L235" s="32"/>
      <c r="M235" s="137"/>
    </row>
    <row r="236" spans="1:13" ht="15.75" customHeight="1">
      <c r="A236" s="38" t="s">
        <v>164</v>
      </c>
      <c r="B236" s="62"/>
      <c r="C236" s="62"/>
      <c r="D236" s="178"/>
      <c r="E236" s="30"/>
      <c r="F236" s="25"/>
      <c r="G236" s="32"/>
      <c r="H236" s="32"/>
      <c r="I236" s="32"/>
      <c r="J236" s="33"/>
      <c r="K236" s="33"/>
      <c r="L236" s="32"/>
      <c r="M236" s="137"/>
    </row>
    <row r="237" spans="1:13" ht="15.75" customHeight="1">
      <c r="A237" s="67" t="s">
        <v>195</v>
      </c>
      <c r="B237" s="62">
        <v>111.18</v>
      </c>
      <c r="C237" s="62" t="s">
        <v>50</v>
      </c>
      <c r="D237" s="178"/>
      <c r="E237" s="30">
        <f>D237*B237</f>
        <v>0</v>
      </c>
      <c r="F237" s="162"/>
      <c r="G237" s="32">
        <f>F237*B237</f>
        <v>0</v>
      </c>
      <c r="H237" s="32">
        <f>+D237+F237</f>
        <v>0</v>
      </c>
      <c r="I237" s="32">
        <f>E237+G237</f>
        <v>0</v>
      </c>
      <c r="J237" s="42" t="e">
        <f>K237*I237</f>
        <v>#VALUE!</v>
      </c>
      <c r="K237" s="131" t="str">
        <f>$K$12</f>
        <v>xx</v>
      </c>
      <c r="L237" s="32" t="e">
        <f>I237+J237</f>
        <v>#VALUE!</v>
      </c>
      <c r="M237" s="137"/>
    </row>
    <row r="238" spans="1:13" ht="15.75" customHeight="1">
      <c r="A238" s="21" t="s">
        <v>165</v>
      </c>
      <c r="B238" s="22"/>
      <c r="C238" s="22"/>
      <c r="D238" s="177"/>
      <c r="E238" s="22"/>
      <c r="F238" s="163"/>
      <c r="G238" s="22"/>
      <c r="H238" s="22"/>
      <c r="I238" s="22"/>
      <c r="J238" s="22"/>
      <c r="K238" s="22"/>
      <c r="L238" s="22"/>
      <c r="M238" s="27" t="e">
        <f>SUM(L239:L252)</f>
        <v>#VALUE!</v>
      </c>
    </row>
    <row r="239" spans="1:13" s="135" customFormat="1" ht="15.75" customHeight="1">
      <c r="A239" s="38" t="s">
        <v>166</v>
      </c>
      <c r="B239" s="35"/>
      <c r="C239" s="35"/>
      <c r="D239" s="25"/>
      <c r="E239" s="37"/>
      <c r="F239" s="167"/>
      <c r="G239" s="35"/>
      <c r="H239" s="35"/>
      <c r="I239" s="35"/>
      <c r="J239" s="35"/>
      <c r="K239" s="35"/>
      <c r="L239" s="35"/>
      <c r="M239" s="27"/>
    </row>
    <row r="240" spans="1:13" s="135" customFormat="1" ht="15.75" customHeight="1">
      <c r="A240" s="67" t="s">
        <v>293</v>
      </c>
      <c r="B240" s="62">
        <v>111.2</v>
      </c>
      <c r="C240" s="62" t="s">
        <v>50</v>
      </c>
      <c r="D240" s="178"/>
      <c r="E240" s="30">
        <f>D240*B240</f>
        <v>0</v>
      </c>
      <c r="F240" s="162"/>
      <c r="G240" s="32">
        <f>F240*B240</f>
        <v>0</v>
      </c>
      <c r="H240" s="32">
        <f>+D240+F240</f>
        <v>0</v>
      </c>
      <c r="I240" s="32">
        <f>E240+G240</f>
        <v>0</v>
      </c>
      <c r="J240" s="42" t="e">
        <f>K240*I240</f>
        <v>#VALUE!</v>
      </c>
      <c r="K240" s="131" t="str">
        <f>$K$12</f>
        <v>xx</v>
      </c>
      <c r="L240" s="32" t="e">
        <f>I240+J240</f>
        <v>#VALUE!</v>
      </c>
      <c r="M240" s="27"/>
    </row>
    <row r="241" spans="1:13" s="135" customFormat="1" ht="15.75" customHeight="1">
      <c r="A241" s="67" t="s">
        <v>292</v>
      </c>
      <c r="B241" s="62">
        <v>26.71</v>
      </c>
      <c r="C241" s="62" t="s">
        <v>50</v>
      </c>
      <c r="D241" s="178"/>
      <c r="E241" s="30">
        <f>D241*B241</f>
        <v>0</v>
      </c>
      <c r="F241" s="162"/>
      <c r="G241" s="32">
        <f>F241*B241</f>
        <v>0</v>
      </c>
      <c r="H241" s="32">
        <f>+D241+F241</f>
        <v>0</v>
      </c>
      <c r="I241" s="32">
        <f>E241+G241</f>
        <v>0</v>
      </c>
      <c r="J241" s="42" t="e">
        <f>K241*I241</f>
        <v>#VALUE!</v>
      </c>
      <c r="K241" s="131" t="str">
        <f>$K$12</f>
        <v>xx</v>
      </c>
      <c r="L241" s="32" t="e">
        <f>I241+J241</f>
        <v>#VALUE!</v>
      </c>
      <c r="M241" s="27"/>
    </row>
    <row r="242" spans="1:13" s="135" customFormat="1" ht="15.75" customHeight="1">
      <c r="A242" s="38" t="s">
        <v>167</v>
      </c>
      <c r="B242" s="62"/>
      <c r="C242" s="62"/>
      <c r="D242" s="178"/>
      <c r="E242" s="30"/>
      <c r="F242" s="162"/>
      <c r="G242" s="32"/>
      <c r="H242" s="32"/>
      <c r="I242" s="32"/>
      <c r="J242" s="42"/>
      <c r="K242" s="131"/>
      <c r="L242" s="32"/>
      <c r="M242" s="27"/>
    </row>
    <row r="243" spans="1:13" s="135" customFormat="1" ht="15.75" customHeight="1">
      <c r="A243" s="77" t="s">
        <v>294</v>
      </c>
      <c r="B243" s="62">
        <v>137.91</v>
      </c>
      <c r="C243" s="62" t="s">
        <v>50</v>
      </c>
      <c r="D243" s="178"/>
      <c r="E243" s="30">
        <f>D243*B243</f>
        <v>0</v>
      </c>
      <c r="F243" s="162"/>
      <c r="G243" s="32">
        <f>F243*B243</f>
        <v>0</v>
      </c>
      <c r="H243" s="32">
        <f>+D243+F243</f>
        <v>0</v>
      </c>
      <c r="I243" s="32">
        <f>E243+G243</f>
        <v>0</v>
      </c>
      <c r="J243" s="42" t="e">
        <f>K243*I243</f>
        <v>#VALUE!</v>
      </c>
      <c r="K243" s="131" t="str">
        <f>$K$12</f>
        <v>xx</v>
      </c>
      <c r="L243" s="32" t="e">
        <f>I243+J243</f>
        <v>#VALUE!</v>
      </c>
      <c r="M243" s="27"/>
    </row>
    <row r="244" spans="1:13" s="135" customFormat="1" ht="15.75" customHeight="1">
      <c r="A244" s="38" t="s">
        <v>168</v>
      </c>
      <c r="B244" s="62"/>
      <c r="C244" s="62"/>
      <c r="D244" s="178"/>
      <c r="E244" s="30"/>
      <c r="F244" s="162"/>
      <c r="G244" s="32"/>
      <c r="H244" s="32"/>
      <c r="I244" s="32"/>
      <c r="J244" s="42"/>
      <c r="K244" s="131"/>
      <c r="L244" s="32"/>
      <c r="M244" s="27"/>
    </row>
    <row r="245" spans="1:13" s="135" customFormat="1" ht="15.75" customHeight="1">
      <c r="A245" s="38" t="s">
        <v>169</v>
      </c>
      <c r="B245" s="62"/>
      <c r="C245" s="62"/>
      <c r="D245" s="178"/>
      <c r="E245" s="30"/>
      <c r="F245" s="162"/>
      <c r="G245" s="32"/>
      <c r="H245" s="32"/>
      <c r="I245" s="32"/>
      <c r="J245" s="42"/>
      <c r="K245" s="131"/>
      <c r="L245" s="32"/>
      <c r="M245" s="27"/>
    </row>
    <row r="246" spans="1:13" s="135" customFormat="1" ht="15.75" customHeight="1">
      <c r="A246" s="77" t="s">
        <v>231</v>
      </c>
      <c r="B246" s="62">
        <v>11</v>
      </c>
      <c r="C246" s="62" t="s">
        <v>170</v>
      </c>
      <c r="D246" s="178"/>
      <c r="E246" s="30">
        <f>D246*B246</f>
        <v>0</v>
      </c>
      <c r="F246" s="162"/>
      <c r="G246" s="32">
        <f>F246*B246</f>
        <v>0</v>
      </c>
      <c r="H246" s="32">
        <f>+D246+F246</f>
        <v>0</v>
      </c>
      <c r="I246" s="32">
        <f>E246+G246</f>
        <v>0</v>
      </c>
      <c r="J246" s="42" t="e">
        <f>K246*I246</f>
        <v>#VALUE!</v>
      </c>
      <c r="K246" s="131" t="str">
        <f>$K$12</f>
        <v>xx</v>
      </c>
      <c r="L246" s="32" t="e">
        <f>I246+J246</f>
        <v>#VALUE!</v>
      </c>
      <c r="M246" s="27"/>
    </row>
    <row r="247" spans="1:13" s="135" customFormat="1" ht="15.75" customHeight="1">
      <c r="A247" s="38" t="s">
        <v>192</v>
      </c>
      <c r="B247" s="62"/>
      <c r="C247" s="62"/>
      <c r="D247" s="178"/>
      <c r="E247" s="30"/>
      <c r="F247" s="162"/>
      <c r="G247" s="32"/>
      <c r="H247" s="32"/>
      <c r="I247" s="32"/>
      <c r="J247" s="42"/>
      <c r="K247" s="131"/>
      <c r="L247" s="32"/>
      <c r="M247" s="27"/>
    </row>
    <row r="248" spans="1:13" s="135" customFormat="1" ht="15.75" customHeight="1">
      <c r="A248" s="38" t="s">
        <v>193</v>
      </c>
      <c r="B248" s="62"/>
      <c r="C248" s="62"/>
      <c r="D248" s="178"/>
      <c r="E248" s="30"/>
      <c r="F248" s="162"/>
      <c r="G248" s="32"/>
      <c r="H248" s="32"/>
      <c r="I248" s="32"/>
      <c r="J248" s="42"/>
      <c r="K248" s="131"/>
      <c r="L248" s="32"/>
      <c r="M248" s="27"/>
    </row>
    <row r="249" spans="1:13" s="135" customFormat="1" ht="15.75" customHeight="1">
      <c r="A249" s="77" t="s">
        <v>232</v>
      </c>
      <c r="B249" s="62">
        <v>1.8</v>
      </c>
      <c r="C249" s="62" t="s">
        <v>53</v>
      </c>
      <c r="D249" s="178"/>
      <c r="E249" s="30">
        <f>D249*B249</f>
        <v>0</v>
      </c>
      <c r="F249" s="162"/>
      <c r="G249" s="32">
        <f>F249*B249</f>
        <v>0</v>
      </c>
      <c r="H249" s="32">
        <f>+D249+F249</f>
        <v>0</v>
      </c>
      <c r="I249" s="32">
        <f>E249+G249</f>
        <v>0</v>
      </c>
      <c r="J249" s="42" t="e">
        <f>K249*I249</f>
        <v>#VALUE!</v>
      </c>
      <c r="K249" s="131" t="str">
        <f>$K$12</f>
        <v>xx</v>
      </c>
      <c r="L249" s="32" t="e">
        <f>I249+J249</f>
        <v>#VALUE!</v>
      </c>
      <c r="M249" s="27"/>
    </row>
    <row r="250" spans="1:13" ht="15.75" customHeight="1">
      <c r="A250" s="38" t="s">
        <v>171</v>
      </c>
      <c r="B250" s="62"/>
      <c r="C250" s="62"/>
      <c r="D250" s="25"/>
      <c r="E250" s="30"/>
      <c r="F250" s="162"/>
      <c r="G250" s="32"/>
      <c r="H250" s="32"/>
      <c r="I250" s="32"/>
      <c r="J250" s="42"/>
      <c r="K250" s="42"/>
      <c r="L250" s="32"/>
      <c r="M250" s="137"/>
    </row>
    <row r="251" spans="1:13" ht="15.75" customHeight="1">
      <c r="A251" s="38" t="s">
        <v>172</v>
      </c>
      <c r="B251" s="62"/>
      <c r="C251" s="62"/>
      <c r="D251" s="25"/>
      <c r="E251" s="30"/>
      <c r="F251" s="25"/>
      <c r="G251" s="32"/>
      <c r="H251" s="32"/>
      <c r="I251" s="32"/>
      <c r="J251" s="42"/>
      <c r="K251" s="42"/>
      <c r="L251" s="32"/>
      <c r="M251" s="137"/>
    </row>
    <row r="252" spans="1:13" ht="15.75" customHeight="1">
      <c r="A252" s="61" t="s">
        <v>233</v>
      </c>
      <c r="B252" s="62">
        <v>71.9</v>
      </c>
      <c r="C252" s="62" t="s">
        <v>53</v>
      </c>
      <c r="D252" s="178"/>
      <c r="E252" s="30">
        <f>D252*B252</f>
        <v>0</v>
      </c>
      <c r="F252" s="162"/>
      <c r="G252" s="32">
        <f>F252*B252</f>
        <v>0</v>
      </c>
      <c r="H252" s="32">
        <f>+D252+F252</f>
        <v>0</v>
      </c>
      <c r="I252" s="32">
        <f>E252+G252</f>
        <v>0</v>
      </c>
      <c r="J252" s="42" t="e">
        <f>K252*I252</f>
        <v>#VALUE!</v>
      </c>
      <c r="K252" s="131" t="str">
        <f>$K$12</f>
        <v>xx</v>
      </c>
      <c r="L252" s="32" t="e">
        <f>I252+J252</f>
        <v>#VALUE!</v>
      </c>
      <c r="M252" s="137"/>
    </row>
    <row r="253" spans="1:13" ht="15.75" customHeight="1">
      <c r="A253" s="151"/>
      <c r="B253" s="152"/>
      <c r="C253" s="152"/>
      <c r="D253" s="151"/>
      <c r="E253" s="28"/>
      <c r="F253" s="28"/>
      <c r="G253" s="28"/>
      <c r="H253" s="116" t="s">
        <v>13</v>
      </c>
      <c r="I253" s="117"/>
      <c r="J253" s="117"/>
      <c r="K253" s="117"/>
      <c r="L253" s="118"/>
      <c r="M253" s="29" t="e">
        <f>SUM(M16:M252)</f>
        <v>#VALUE!</v>
      </c>
    </row>
    <row r="254" spans="1:13" ht="15.75" customHeight="1">
      <c r="A254" s="151"/>
      <c r="B254" s="153"/>
      <c r="C254" s="152"/>
      <c r="D254" s="154"/>
      <c r="E254" s="154"/>
      <c r="F254" s="154"/>
      <c r="G254" s="154"/>
      <c r="H254" s="154"/>
      <c r="I254" s="154"/>
      <c r="J254" s="155"/>
      <c r="K254" s="155"/>
      <c r="L254" s="154"/>
      <c r="M254" s="156"/>
    </row>
    <row r="255" spans="1:13" ht="15.75" customHeight="1">
      <c r="A255" s="151"/>
      <c r="B255" s="153"/>
      <c r="C255" s="152"/>
      <c r="D255" s="154"/>
      <c r="E255" s="154"/>
      <c r="F255" s="157"/>
      <c r="G255" s="157"/>
      <c r="H255" s="157"/>
      <c r="I255" s="78" t="s">
        <v>301</v>
      </c>
      <c r="J255" s="78"/>
      <c r="K255" s="78"/>
      <c r="L255" s="78"/>
      <c r="M255" s="156"/>
    </row>
    <row r="256" spans="1:13" ht="15.75" customHeight="1">
      <c r="A256" s="151"/>
      <c r="B256" s="153"/>
      <c r="C256" s="152"/>
      <c r="D256" s="154"/>
      <c r="E256" s="154"/>
      <c r="F256" s="157"/>
      <c r="G256" s="157"/>
      <c r="H256" s="157"/>
      <c r="I256" s="157"/>
      <c r="J256" s="158"/>
      <c r="K256" s="158"/>
      <c r="L256" s="157"/>
      <c r="M256" s="156"/>
    </row>
    <row r="257" spans="1:13" ht="15.75" customHeight="1">
      <c r="A257" s="151"/>
      <c r="B257" s="153"/>
      <c r="C257" s="152"/>
      <c r="D257" s="154"/>
      <c r="E257" s="124"/>
      <c r="F257" s="124"/>
      <c r="G257" s="157"/>
      <c r="H257" s="159"/>
      <c r="I257" s="159"/>
      <c r="J257" s="159"/>
      <c r="K257" s="159"/>
      <c r="L257" s="159"/>
      <c r="M257" s="124"/>
    </row>
    <row r="258" spans="1:13" ht="15.75" customHeight="1">
      <c r="A258" s="151"/>
      <c r="B258" s="153"/>
      <c r="C258" s="152"/>
      <c r="D258" s="154"/>
      <c r="E258" s="124"/>
      <c r="F258" s="124"/>
      <c r="G258" s="154"/>
      <c r="H258" s="159"/>
      <c r="I258" s="159"/>
      <c r="J258" s="159"/>
      <c r="K258" s="159"/>
      <c r="L258" s="159"/>
      <c r="M258" s="124"/>
    </row>
    <row r="259" spans="1:13" ht="15.75" customHeight="1">
      <c r="A259" s="151"/>
      <c r="B259" s="153"/>
      <c r="C259" s="152"/>
      <c r="D259" s="154"/>
      <c r="E259" s="124"/>
      <c r="F259" s="124"/>
      <c r="G259" s="154"/>
      <c r="H259" s="157"/>
      <c r="I259" s="78" t="s">
        <v>302</v>
      </c>
      <c r="J259" s="78"/>
      <c r="K259" s="78"/>
      <c r="L259" s="78"/>
      <c r="M259" s="124"/>
    </row>
    <row r="260" spans="1:13" ht="15.75" customHeight="1">
      <c r="A260" s="151"/>
      <c r="B260" s="153"/>
      <c r="C260" s="152"/>
      <c r="D260" s="154"/>
      <c r="E260" s="124"/>
      <c r="F260" s="124"/>
      <c r="G260" s="154"/>
      <c r="H260" s="157"/>
      <c r="I260" s="78" t="s">
        <v>303</v>
      </c>
      <c r="J260" s="78"/>
      <c r="K260" s="78"/>
      <c r="L260" s="78"/>
      <c r="M260" s="160"/>
    </row>
    <row r="261" spans="1:13" ht="15.75" customHeight="1">
      <c r="A261" s="151"/>
      <c r="B261" s="153"/>
      <c r="C261" s="152"/>
      <c r="D261" s="154"/>
      <c r="E261" s="124"/>
      <c r="F261" s="124"/>
      <c r="G261" s="160"/>
      <c r="I261" s="78" t="s">
        <v>304</v>
      </c>
      <c r="J261" s="78"/>
      <c r="K261" s="78"/>
      <c r="L261" s="78"/>
      <c r="M261" s="155"/>
    </row>
    <row r="262" spans="1:13" ht="12.75">
      <c r="A262" s="151"/>
      <c r="B262" s="153"/>
      <c r="C262" s="152"/>
      <c r="D262" s="154"/>
      <c r="E262" s="154"/>
      <c r="F262" s="154"/>
      <c r="G262" s="154"/>
      <c r="H262" s="154"/>
      <c r="I262" s="154"/>
      <c r="J262" s="155"/>
      <c r="K262" s="155"/>
      <c r="L262" s="154"/>
      <c r="M262" s="156"/>
    </row>
    <row r="267" spans="8:12" ht="16.5">
      <c r="H267" s="159"/>
      <c r="I267" s="159"/>
      <c r="J267" s="159"/>
      <c r="K267" s="159"/>
      <c r="L267" s="159"/>
    </row>
    <row r="268" spans="8:12" ht="16.5">
      <c r="H268" s="161"/>
      <c r="I268" s="161"/>
      <c r="J268" s="161"/>
      <c r="K268" s="161"/>
      <c r="L268" s="161"/>
    </row>
    <row r="269" spans="8:12" ht="16.5">
      <c r="H269" s="157"/>
      <c r="I269" s="157"/>
      <c r="J269" s="157"/>
      <c r="K269" s="157"/>
      <c r="L269" s="157"/>
    </row>
  </sheetData>
  <sheetProtection password="ECEA" sheet="1" objects="1" scenarios="1" selectLockedCells="1"/>
  <mergeCells count="27">
    <mergeCell ref="I259:L259"/>
    <mergeCell ref="I255:L255"/>
    <mergeCell ref="D14:D15"/>
    <mergeCell ref="D13:E13"/>
    <mergeCell ref="F13:G13"/>
    <mergeCell ref="H13:H15"/>
    <mergeCell ref="H253:L253"/>
    <mergeCell ref="A9:M10"/>
    <mergeCell ref="A11:E11"/>
    <mergeCell ref="F11:M11"/>
    <mergeCell ref="A12:E12"/>
    <mergeCell ref="F12:I12"/>
    <mergeCell ref="A13:A15"/>
    <mergeCell ref="B13:B15"/>
    <mergeCell ref="L13:L15"/>
    <mergeCell ref="C13:C15"/>
    <mergeCell ref="I13:I15"/>
    <mergeCell ref="I260:L260"/>
    <mergeCell ref="I261:L261"/>
    <mergeCell ref="L12:M12"/>
    <mergeCell ref="E14:E15"/>
    <mergeCell ref="F14:F15"/>
    <mergeCell ref="G14:G15"/>
    <mergeCell ref="J14:J15"/>
    <mergeCell ref="K14:K15"/>
    <mergeCell ref="J13:K13"/>
    <mergeCell ref="M13:M15"/>
  </mergeCells>
  <printOptions horizontalCentered="1"/>
  <pageMargins left="0.5905511811023623" right="0.5905511811023623" top="0.3937007874015748" bottom="0.3937007874015748" header="1.1023622047244095" footer="0.2755905511811024"/>
  <pageSetup fitToHeight="10" fitToWidth="1" horizontalDpi="600" verticalDpi="600" orientation="landscape" paperSize="9" scale="57" r:id="rId1"/>
  <headerFooter alignWithMargins="0">
    <oddFooter>&amp;C&amp;8Inst. Fed. de Educ., Ciência e Tecnol. Sul-rio-grandense
Rua Gonçalves Chaves n° 3218 – CEP 96015-560 – Pelotas/RS – Tel.: (53) 3026.7242&amp;RPagina &amp;P de &amp;N</oddFooter>
  </headerFooter>
  <rowBreaks count="5" manualBreakCount="5">
    <brk id="64" max="12" man="1"/>
    <brk id="111" max="12" man="1"/>
    <brk id="155" max="12" man="1"/>
    <brk id="201" max="12" man="1"/>
    <brk id="24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5"/>
  <sheetViews>
    <sheetView showZeros="0" view="pageBreakPreview" zoomScale="80" zoomScaleNormal="70" zoomScaleSheetLayoutView="80" zoomScalePageLayoutView="0" workbookViewId="0" topLeftCell="A1">
      <pane xSplit="1" topLeftCell="B1" activePane="topRight" state="frozen"/>
      <selection pane="topLeft" activeCell="A1" sqref="A1"/>
      <selection pane="topRight" activeCell="C17" sqref="C17:C21"/>
    </sheetView>
  </sheetViews>
  <sheetFormatPr defaultColWidth="9.140625" defaultRowHeight="12.75"/>
  <cols>
    <col min="1" max="1" width="57.421875" style="5" customWidth="1"/>
    <col min="2" max="2" width="15.7109375" style="5" customWidth="1"/>
    <col min="3" max="3" width="10.7109375" style="17" customWidth="1"/>
    <col min="4" max="4" width="15.7109375" style="5" customWidth="1"/>
    <col min="5" max="5" width="10.7109375" style="17" customWidth="1"/>
    <col min="6" max="6" width="15.7109375" style="5" customWidth="1"/>
    <col min="7" max="7" width="10.7109375" style="17" customWidth="1"/>
    <col min="8" max="8" width="15.7109375" style="17" customWidth="1"/>
    <col min="9" max="9" width="10.7109375" style="17" customWidth="1"/>
    <col min="10" max="10" width="15.7109375" style="17" customWidth="1"/>
    <col min="11" max="11" width="10.7109375" style="17" customWidth="1"/>
    <col min="12" max="12" width="15.7109375" style="17" customWidth="1"/>
    <col min="13" max="13" width="10.7109375" style="17" customWidth="1"/>
    <col min="14" max="14" width="16.421875" style="6" bestFit="1" customWidth="1"/>
    <col min="15" max="15" width="16.28125" style="5" bestFit="1" customWidth="1"/>
    <col min="16" max="16384" width="9.140625" style="5" customWidth="1"/>
  </cols>
  <sheetData>
    <row r="1" ht="15" customHeight="1"/>
    <row r="2" ht="15" customHeight="1"/>
    <row r="3" ht="15" customHeight="1"/>
    <row r="4" spans="14:15" ht="15" customHeight="1">
      <c r="N4" s="7"/>
      <c r="O4" s="8"/>
    </row>
    <row r="5" spans="14:15" ht="15" customHeight="1">
      <c r="N5" s="9"/>
      <c r="O5" s="9"/>
    </row>
    <row r="6" spans="1:15" s="12" customFormat="1" ht="15" customHeight="1">
      <c r="A6" s="10"/>
      <c r="B6" s="10"/>
      <c r="C6" s="18"/>
      <c r="D6" s="10"/>
      <c r="E6" s="18"/>
      <c r="F6" s="10"/>
      <c r="G6" s="18"/>
      <c r="H6" s="18"/>
      <c r="I6" s="18"/>
      <c r="J6" s="18"/>
      <c r="K6" s="18"/>
      <c r="L6" s="18"/>
      <c r="M6" s="18"/>
      <c r="N6" s="11"/>
      <c r="O6" s="11"/>
    </row>
    <row r="7" spans="1:15" s="12" customFormat="1" ht="15" customHeight="1">
      <c r="A7" s="56" t="s">
        <v>299</v>
      </c>
      <c r="C7" s="19"/>
      <c r="E7" s="19"/>
      <c r="G7" s="19"/>
      <c r="H7" s="19"/>
      <c r="I7" s="19"/>
      <c r="J7" s="19"/>
      <c r="K7" s="19"/>
      <c r="L7" s="19"/>
      <c r="M7" s="19"/>
      <c r="N7" s="11"/>
      <c r="O7" s="11"/>
    </row>
    <row r="8" spans="1:15" s="12" customFormat="1" ht="15" customHeight="1">
      <c r="A8" s="56" t="s">
        <v>299</v>
      </c>
      <c r="C8" s="19"/>
      <c r="E8" s="19"/>
      <c r="G8" s="19"/>
      <c r="H8" s="19"/>
      <c r="I8" s="19"/>
      <c r="J8" s="19"/>
      <c r="K8" s="19"/>
      <c r="L8" s="19"/>
      <c r="M8" s="19"/>
      <c r="N8" s="11"/>
      <c r="O8" s="11"/>
    </row>
    <row r="9" spans="1:15" s="10" customFormat="1" ht="15" customHeight="1">
      <c r="A9" s="56" t="s">
        <v>299</v>
      </c>
      <c r="C9" s="18"/>
      <c r="E9" s="18"/>
      <c r="G9" s="18"/>
      <c r="H9" s="18"/>
      <c r="I9" s="18"/>
      <c r="J9" s="18"/>
      <c r="K9" s="18"/>
      <c r="L9" s="18"/>
      <c r="M9" s="18"/>
      <c r="N9" s="9"/>
      <c r="O9" s="9"/>
    </row>
    <row r="10" spans="1:15" s="10" customFormat="1" ht="19.5" customHeight="1">
      <c r="A10" s="121" t="s">
        <v>74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</row>
    <row r="11" spans="1:15" s="13" customFormat="1" ht="15.75">
      <c r="A11" s="119" t="s">
        <v>225</v>
      </c>
      <c r="B11" s="119"/>
      <c r="C11" s="119"/>
      <c r="D11" s="119" t="s">
        <v>79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spans="1:15" s="13" customFormat="1" ht="15.75">
      <c r="A12" s="122" t="s">
        <v>20</v>
      </c>
      <c r="B12" s="122"/>
      <c r="C12" s="122"/>
      <c r="D12" s="119" t="s">
        <v>80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  <row r="13" spans="1:15" ht="8.25" customHeight="1">
      <c r="A13" s="45"/>
      <c r="B13" s="45"/>
      <c r="C13" s="46"/>
      <c r="D13" s="45"/>
      <c r="E13" s="46"/>
      <c r="F13" s="45"/>
      <c r="G13" s="46"/>
      <c r="H13" s="46"/>
      <c r="I13" s="46"/>
      <c r="J13" s="46"/>
      <c r="K13" s="46"/>
      <c r="L13" s="46"/>
      <c r="M13" s="46"/>
      <c r="N13" s="47"/>
      <c r="O13" s="45"/>
    </row>
    <row r="14" spans="1:15" ht="12.75">
      <c r="A14" s="123" t="s">
        <v>22</v>
      </c>
      <c r="B14" s="120" t="s">
        <v>30</v>
      </c>
      <c r="C14" s="120"/>
      <c r="D14" s="120" t="s">
        <v>31</v>
      </c>
      <c r="E14" s="120"/>
      <c r="F14" s="120" t="s">
        <v>38</v>
      </c>
      <c r="G14" s="120"/>
      <c r="H14" s="120" t="s">
        <v>177</v>
      </c>
      <c r="I14" s="120"/>
      <c r="J14" s="120" t="s">
        <v>284</v>
      </c>
      <c r="K14" s="120"/>
      <c r="L14" s="120" t="s">
        <v>285</v>
      </c>
      <c r="M14" s="120"/>
      <c r="N14" s="120" t="s">
        <v>23</v>
      </c>
      <c r="O14" s="120"/>
    </row>
    <row r="15" spans="1:15" ht="12.75">
      <c r="A15" s="123"/>
      <c r="B15" s="1" t="s">
        <v>24</v>
      </c>
      <c r="C15" s="20" t="s">
        <v>9</v>
      </c>
      <c r="D15" s="1" t="s">
        <v>24</v>
      </c>
      <c r="E15" s="20" t="s">
        <v>9</v>
      </c>
      <c r="F15" s="1" t="s">
        <v>24</v>
      </c>
      <c r="G15" s="20" t="s">
        <v>9</v>
      </c>
      <c r="H15" s="1" t="s">
        <v>24</v>
      </c>
      <c r="I15" s="20" t="s">
        <v>9</v>
      </c>
      <c r="J15" s="1" t="s">
        <v>24</v>
      </c>
      <c r="K15" s="20" t="s">
        <v>9</v>
      </c>
      <c r="L15" s="1" t="s">
        <v>24</v>
      </c>
      <c r="M15" s="20" t="s">
        <v>9</v>
      </c>
      <c r="N15" s="1" t="s">
        <v>24</v>
      </c>
      <c r="O15" s="1" t="s">
        <v>9</v>
      </c>
    </row>
    <row r="16" spans="1:15" ht="25.5" customHeight="1" hidden="1">
      <c r="A16" s="48" t="s">
        <v>39</v>
      </c>
      <c r="B16" s="2" t="e">
        <f>C16*$N16</f>
        <v>#VALUE!</v>
      </c>
      <c r="C16" s="176" t="s">
        <v>305</v>
      </c>
      <c r="D16" s="2" t="e">
        <f>E16*$N16</f>
        <v>#VALUE!</v>
      </c>
      <c r="E16" s="176" t="s">
        <v>305</v>
      </c>
      <c r="F16" s="2" t="e">
        <f>G16*$N16</f>
        <v>#VALUE!</v>
      </c>
      <c r="G16" s="176" t="s">
        <v>305</v>
      </c>
      <c r="H16" s="2" t="e">
        <f>I16*$N16</f>
        <v>#VALUE!</v>
      </c>
      <c r="I16" s="176" t="s">
        <v>305</v>
      </c>
      <c r="J16" s="16"/>
      <c r="K16" s="176" t="s">
        <v>305</v>
      </c>
      <c r="L16" s="16"/>
      <c r="M16" s="176" t="s">
        <v>305</v>
      </c>
      <c r="N16" s="15">
        <v>0</v>
      </c>
      <c r="O16" s="49">
        <f>SUM(C16,E16,G16,I16)</f>
        <v>0</v>
      </c>
    </row>
    <row r="17" spans="1:15" ht="25.5" customHeight="1">
      <c r="A17" s="48" t="s">
        <v>33</v>
      </c>
      <c r="B17" s="2" t="e">
        <f>C17*$N117</f>
        <v>#VALUE!</v>
      </c>
      <c r="C17" s="176" t="s">
        <v>305</v>
      </c>
      <c r="D17" s="2" t="e">
        <f>E17*$N17</f>
        <v>#VALUE!</v>
      </c>
      <c r="E17" s="176" t="s">
        <v>305</v>
      </c>
      <c r="F17" s="2" t="e">
        <f>G17*$N17</f>
        <v>#VALUE!</v>
      </c>
      <c r="G17" s="176" t="s">
        <v>305</v>
      </c>
      <c r="H17" s="2" t="e">
        <f>I17*$N17</f>
        <v>#VALUE!</v>
      </c>
      <c r="I17" s="176" t="s">
        <v>305</v>
      </c>
      <c r="J17" s="16"/>
      <c r="K17" s="176" t="s">
        <v>305</v>
      </c>
      <c r="L17" s="2" t="e">
        <f>M17*$N17</f>
        <v>#VALUE!</v>
      </c>
      <c r="M17" s="176" t="s">
        <v>305</v>
      </c>
      <c r="N17" s="15" t="e">
        <f>Orçamento!M16</f>
        <v>#VALUE!</v>
      </c>
      <c r="O17" s="49">
        <f>SUM(C17,E17,G17,I17,K17,M17)</f>
        <v>0</v>
      </c>
    </row>
    <row r="18" spans="1:15" ht="25.5" customHeight="1">
      <c r="A18" s="48" t="s">
        <v>40</v>
      </c>
      <c r="B18" s="2" t="e">
        <f>C18*$N18</f>
        <v>#VALUE!</v>
      </c>
      <c r="C18" s="176" t="s">
        <v>305</v>
      </c>
      <c r="D18" s="2" t="e">
        <f>E18*$N18</f>
        <v>#VALUE!</v>
      </c>
      <c r="E18" s="176" t="s">
        <v>305</v>
      </c>
      <c r="F18" s="2" t="e">
        <f>G18*$N18</f>
        <v>#VALUE!</v>
      </c>
      <c r="G18" s="176" t="s">
        <v>305</v>
      </c>
      <c r="H18" s="2" t="e">
        <f>I18*$N18</f>
        <v>#VALUE!</v>
      </c>
      <c r="I18" s="176" t="s">
        <v>305</v>
      </c>
      <c r="J18" s="2" t="e">
        <f>K18*$N18</f>
        <v>#VALUE!</v>
      </c>
      <c r="K18" s="176" t="s">
        <v>305</v>
      </c>
      <c r="L18" s="16"/>
      <c r="M18" s="176" t="s">
        <v>305</v>
      </c>
      <c r="N18" s="15" t="e">
        <f>Orçamento!M31</f>
        <v>#VALUE!</v>
      </c>
      <c r="O18" s="49">
        <f aca="true" t="shared" si="0" ref="O18:O40">SUM(C18,E18,G18,I18,K18,M18)</f>
        <v>0</v>
      </c>
    </row>
    <row r="19" spans="1:15" ht="25.5" customHeight="1">
      <c r="A19" s="48" t="s">
        <v>41</v>
      </c>
      <c r="B19" s="2" t="e">
        <f>C19*$N19</f>
        <v>#VALUE!</v>
      </c>
      <c r="C19" s="176" t="s">
        <v>305</v>
      </c>
      <c r="D19" s="2" t="e">
        <f>E19*$N19</f>
        <v>#VALUE!</v>
      </c>
      <c r="E19" s="176" t="s">
        <v>305</v>
      </c>
      <c r="F19" s="2" t="e">
        <f>G19*$N19</f>
        <v>#VALUE!</v>
      </c>
      <c r="G19" s="176" t="s">
        <v>305</v>
      </c>
      <c r="H19" s="2" t="e">
        <f>I19*$N19</f>
        <v>#VALUE!</v>
      </c>
      <c r="I19" s="176" t="s">
        <v>305</v>
      </c>
      <c r="J19" s="16"/>
      <c r="K19" s="176" t="s">
        <v>305</v>
      </c>
      <c r="L19" s="16"/>
      <c r="M19" s="176" t="s">
        <v>305</v>
      </c>
      <c r="N19" s="15" t="e">
        <f>Orçamento!M37</f>
        <v>#VALUE!</v>
      </c>
      <c r="O19" s="49">
        <f t="shared" si="0"/>
        <v>0</v>
      </c>
    </row>
    <row r="20" spans="1:15" ht="25.5" customHeight="1" hidden="1">
      <c r="A20" s="48" t="s">
        <v>178</v>
      </c>
      <c r="B20" s="2"/>
      <c r="C20" s="176" t="s">
        <v>305</v>
      </c>
      <c r="D20" s="2"/>
      <c r="E20" s="176" t="s">
        <v>305</v>
      </c>
      <c r="F20" s="2"/>
      <c r="G20" s="176" t="s">
        <v>305</v>
      </c>
      <c r="H20" s="2"/>
      <c r="I20" s="176" t="s">
        <v>305</v>
      </c>
      <c r="J20" s="16"/>
      <c r="K20" s="176" t="s">
        <v>305</v>
      </c>
      <c r="L20" s="16"/>
      <c r="M20" s="176" t="s">
        <v>305</v>
      </c>
      <c r="N20" s="15"/>
      <c r="O20" s="49">
        <f t="shared" si="0"/>
        <v>0</v>
      </c>
    </row>
    <row r="21" spans="1:15" ht="25.5" customHeight="1">
      <c r="A21" s="48" t="s">
        <v>42</v>
      </c>
      <c r="B21" s="2" t="e">
        <f>C21*$N21</f>
        <v>#VALUE!</v>
      </c>
      <c r="C21" s="176" t="s">
        <v>305</v>
      </c>
      <c r="D21" s="2" t="e">
        <f>E21*$N21</f>
        <v>#VALUE!</v>
      </c>
      <c r="E21" s="176" t="s">
        <v>305</v>
      </c>
      <c r="F21" s="2" t="e">
        <f>G21*$N21</f>
        <v>#VALUE!</v>
      </c>
      <c r="G21" s="176" t="s">
        <v>305</v>
      </c>
      <c r="H21" s="2" t="e">
        <f>I21*$N21</f>
        <v>#VALUE!</v>
      </c>
      <c r="I21" s="176" t="s">
        <v>305</v>
      </c>
      <c r="J21" s="16"/>
      <c r="K21" s="176" t="s">
        <v>305</v>
      </c>
      <c r="L21" s="16"/>
      <c r="M21" s="176" t="s">
        <v>305</v>
      </c>
      <c r="N21" s="15" t="e">
        <f>Orçamento!M52</f>
        <v>#VALUE!</v>
      </c>
      <c r="O21" s="49">
        <f t="shared" si="0"/>
        <v>0</v>
      </c>
    </row>
    <row r="22" spans="1:15" ht="25.5" customHeight="1">
      <c r="A22" s="48" t="s">
        <v>34</v>
      </c>
      <c r="B22" s="2" t="e">
        <f>C22*$N22</f>
        <v>#VALUE!</v>
      </c>
      <c r="C22" s="176" t="s">
        <v>305</v>
      </c>
      <c r="D22" s="2" t="e">
        <f>E22*$N22</f>
        <v>#VALUE!</v>
      </c>
      <c r="E22" s="176" t="s">
        <v>305</v>
      </c>
      <c r="F22" s="2" t="e">
        <f>G22*$N22</f>
        <v>#VALUE!</v>
      </c>
      <c r="G22" s="176" t="s">
        <v>305</v>
      </c>
      <c r="H22" s="2" t="e">
        <f>I22*$N22</f>
        <v>#VALUE!</v>
      </c>
      <c r="I22" s="176" t="s">
        <v>305</v>
      </c>
      <c r="J22" s="16"/>
      <c r="K22" s="176" t="s">
        <v>305</v>
      </c>
      <c r="L22" s="16"/>
      <c r="M22" s="176" t="s">
        <v>305</v>
      </c>
      <c r="N22" s="15" t="e">
        <f>Orçamento!M78</f>
        <v>#VALUE!</v>
      </c>
      <c r="O22" s="49">
        <f t="shared" si="0"/>
        <v>0</v>
      </c>
    </row>
    <row r="23" spans="1:15" ht="25.5" customHeight="1">
      <c r="A23" s="48" t="s">
        <v>43</v>
      </c>
      <c r="B23" s="2" t="e">
        <f>C23*$N23</f>
        <v>#VALUE!</v>
      </c>
      <c r="C23" s="176" t="s">
        <v>305</v>
      </c>
      <c r="D23" s="2" t="e">
        <f>E23*$N23</f>
        <v>#VALUE!</v>
      </c>
      <c r="E23" s="176" t="s">
        <v>305</v>
      </c>
      <c r="F23" s="2" t="e">
        <f>G23*$N23</f>
        <v>#VALUE!</v>
      </c>
      <c r="G23" s="176" t="s">
        <v>305</v>
      </c>
      <c r="H23" s="2" t="e">
        <f>I23*$N23</f>
        <v>#VALUE!</v>
      </c>
      <c r="I23" s="176" t="s">
        <v>305</v>
      </c>
      <c r="J23" s="2" t="e">
        <f>K23*$N23</f>
        <v>#VALUE!</v>
      </c>
      <c r="K23" s="176" t="s">
        <v>305</v>
      </c>
      <c r="L23" s="16"/>
      <c r="M23" s="176" t="s">
        <v>305</v>
      </c>
      <c r="N23" s="15" t="e">
        <f>Orçamento!M82</f>
        <v>#VALUE!</v>
      </c>
      <c r="O23" s="49">
        <f t="shared" si="0"/>
        <v>0</v>
      </c>
    </row>
    <row r="24" spans="1:15" ht="25.5" customHeight="1">
      <c r="A24" s="48" t="s">
        <v>44</v>
      </c>
      <c r="B24" s="2" t="e">
        <f>C24*$N24</f>
        <v>#VALUE!</v>
      </c>
      <c r="C24" s="176" t="s">
        <v>305</v>
      </c>
      <c r="D24" s="2" t="e">
        <f>E24*$N24</f>
        <v>#VALUE!</v>
      </c>
      <c r="E24" s="176" t="s">
        <v>305</v>
      </c>
      <c r="F24" s="2" t="e">
        <f>G24*$N24</f>
        <v>#VALUE!</v>
      </c>
      <c r="G24" s="176" t="s">
        <v>305</v>
      </c>
      <c r="H24" s="2" t="e">
        <f>I24*$N24</f>
        <v>#VALUE!</v>
      </c>
      <c r="I24" s="176" t="s">
        <v>305</v>
      </c>
      <c r="J24" s="16"/>
      <c r="K24" s="176" t="s">
        <v>305</v>
      </c>
      <c r="L24" s="16"/>
      <c r="M24" s="176" t="s">
        <v>305</v>
      </c>
      <c r="N24" s="15" t="e">
        <f>Orçamento!M97</f>
        <v>#VALUE!</v>
      </c>
      <c r="O24" s="49">
        <f t="shared" si="0"/>
        <v>0</v>
      </c>
    </row>
    <row r="25" spans="1:15" ht="25.5" customHeight="1">
      <c r="A25" s="48" t="s">
        <v>25</v>
      </c>
      <c r="B25" s="2" t="e">
        <f>C25*$N25</f>
        <v>#VALUE!</v>
      </c>
      <c r="C25" s="176" t="s">
        <v>305</v>
      </c>
      <c r="D25" s="2" t="e">
        <f>E25*$N25</f>
        <v>#VALUE!</v>
      </c>
      <c r="E25" s="176" t="s">
        <v>305</v>
      </c>
      <c r="F25" s="2" t="e">
        <f>G25*$N25</f>
        <v>#VALUE!</v>
      </c>
      <c r="G25" s="176" t="s">
        <v>305</v>
      </c>
      <c r="H25" s="2" t="e">
        <f>I25*$N25</f>
        <v>#VALUE!</v>
      </c>
      <c r="I25" s="176" t="s">
        <v>305</v>
      </c>
      <c r="J25" s="2" t="e">
        <f>K25*$N25</f>
        <v>#VALUE!</v>
      </c>
      <c r="K25" s="176" t="s">
        <v>305</v>
      </c>
      <c r="L25" s="2" t="e">
        <f>M25*$N25</f>
        <v>#VALUE!</v>
      </c>
      <c r="M25" s="176" t="s">
        <v>305</v>
      </c>
      <c r="N25" s="15" t="e">
        <f>Orçamento!M107</f>
        <v>#VALUE!</v>
      </c>
      <c r="O25" s="49">
        <f t="shared" si="0"/>
        <v>0</v>
      </c>
    </row>
    <row r="26" spans="1:15" ht="25.5" customHeight="1" hidden="1">
      <c r="A26" s="48" t="s">
        <v>179</v>
      </c>
      <c r="B26" s="2"/>
      <c r="C26" s="176" t="s">
        <v>305</v>
      </c>
      <c r="D26" s="2"/>
      <c r="E26" s="176" t="s">
        <v>305</v>
      </c>
      <c r="F26" s="2"/>
      <c r="G26" s="176" t="s">
        <v>305</v>
      </c>
      <c r="H26" s="2"/>
      <c r="I26" s="176" t="s">
        <v>305</v>
      </c>
      <c r="J26" s="16"/>
      <c r="K26" s="176" t="s">
        <v>305</v>
      </c>
      <c r="L26" s="16"/>
      <c r="M26" s="176" t="s">
        <v>305</v>
      </c>
      <c r="N26" s="15"/>
      <c r="O26" s="49">
        <f t="shared" si="0"/>
        <v>0</v>
      </c>
    </row>
    <row r="27" spans="1:15" ht="25.5" customHeight="1">
      <c r="A27" s="48" t="s">
        <v>180</v>
      </c>
      <c r="B27" s="2" t="e">
        <f aca="true" t="shared" si="1" ref="B27:B34">C27*$N27</f>
        <v>#VALUE!</v>
      </c>
      <c r="C27" s="176" t="s">
        <v>305</v>
      </c>
      <c r="D27" s="2" t="e">
        <f aca="true" t="shared" si="2" ref="D27:D34">E27*$N27</f>
        <v>#VALUE!</v>
      </c>
      <c r="E27" s="176" t="s">
        <v>305</v>
      </c>
      <c r="F27" s="2" t="e">
        <f>G27*$N27</f>
        <v>#VALUE!</v>
      </c>
      <c r="G27" s="176" t="s">
        <v>305</v>
      </c>
      <c r="H27" s="2"/>
      <c r="I27" s="176" t="s">
        <v>305</v>
      </c>
      <c r="J27" s="16"/>
      <c r="K27" s="176" t="s">
        <v>305</v>
      </c>
      <c r="L27" s="16"/>
      <c r="M27" s="176" t="s">
        <v>305</v>
      </c>
      <c r="N27" s="15" t="e">
        <f>Orçamento!M173</f>
        <v>#VALUE!</v>
      </c>
      <c r="O27" s="49">
        <f t="shared" si="0"/>
        <v>0</v>
      </c>
    </row>
    <row r="28" spans="1:15" ht="25.5" customHeight="1">
      <c r="A28" s="48" t="s">
        <v>173</v>
      </c>
      <c r="B28" s="2" t="e">
        <f t="shared" si="1"/>
        <v>#VALUE!</v>
      </c>
      <c r="C28" s="176" t="s">
        <v>305</v>
      </c>
      <c r="D28" s="2" t="e">
        <f t="shared" si="2"/>
        <v>#VALUE!</v>
      </c>
      <c r="E28" s="176" t="s">
        <v>305</v>
      </c>
      <c r="F28" s="2" t="e">
        <f aca="true" t="shared" si="3" ref="F28:F34">G28*$N28</f>
        <v>#VALUE!</v>
      </c>
      <c r="G28" s="176" t="s">
        <v>305</v>
      </c>
      <c r="H28" s="2" t="e">
        <f aca="true" t="shared" si="4" ref="H28:H34">I28*$N28</f>
        <v>#VALUE!</v>
      </c>
      <c r="I28" s="176" t="s">
        <v>305</v>
      </c>
      <c r="J28" s="16"/>
      <c r="K28" s="176" t="s">
        <v>305</v>
      </c>
      <c r="L28" s="16"/>
      <c r="M28" s="176" t="s">
        <v>305</v>
      </c>
      <c r="N28" s="15" t="e">
        <f>Orçamento!M181</f>
        <v>#VALUE!</v>
      </c>
      <c r="O28" s="49">
        <f t="shared" si="0"/>
        <v>0</v>
      </c>
    </row>
    <row r="29" spans="1:15" ht="25.5" customHeight="1">
      <c r="A29" s="48" t="s">
        <v>174</v>
      </c>
      <c r="B29" s="2" t="e">
        <f t="shared" si="1"/>
        <v>#VALUE!</v>
      </c>
      <c r="C29" s="176" t="s">
        <v>305</v>
      </c>
      <c r="D29" s="2" t="e">
        <f t="shared" si="2"/>
        <v>#VALUE!</v>
      </c>
      <c r="E29" s="176" t="s">
        <v>305</v>
      </c>
      <c r="F29" s="2" t="e">
        <f t="shared" si="3"/>
        <v>#VALUE!</v>
      </c>
      <c r="G29" s="176" t="s">
        <v>305</v>
      </c>
      <c r="H29" s="2" t="e">
        <f t="shared" si="4"/>
        <v>#VALUE!</v>
      </c>
      <c r="I29" s="176" t="s">
        <v>305</v>
      </c>
      <c r="J29" s="16"/>
      <c r="K29" s="176" t="s">
        <v>305</v>
      </c>
      <c r="L29" s="2" t="e">
        <f>M29*$N29</f>
        <v>#VALUE!</v>
      </c>
      <c r="M29" s="176" t="s">
        <v>305</v>
      </c>
      <c r="N29" s="15" t="e">
        <f>Orçamento!M188</f>
        <v>#VALUE!</v>
      </c>
      <c r="O29" s="49">
        <f t="shared" si="0"/>
        <v>0</v>
      </c>
    </row>
    <row r="30" spans="1:15" ht="25.5" customHeight="1">
      <c r="A30" s="48" t="s">
        <v>45</v>
      </c>
      <c r="B30" s="2" t="e">
        <f t="shared" si="1"/>
        <v>#VALUE!</v>
      </c>
      <c r="C30" s="176" t="s">
        <v>305</v>
      </c>
      <c r="D30" s="2" t="e">
        <f t="shared" si="2"/>
        <v>#VALUE!</v>
      </c>
      <c r="E30" s="176" t="s">
        <v>305</v>
      </c>
      <c r="F30" s="2" t="e">
        <f t="shared" si="3"/>
        <v>#VALUE!</v>
      </c>
      <c r="G30" s="176" t="s">
        <v>305</v>
      </c>
      <c r="H30" s="2" t="e">
        <f t="shared" si="4"/>
        <v>#VALUE!</v>
      </c>
      <c r="I30" s="176" t="s">
        <v>305</v>
      </c>
      <c r="J30" s="16"/>
      <c r="K30" s="176" t="s">
        <v>305</v>
      </c>
      <c r="L30" s="16"/>
      <c r="M30" s="176" t="s">
        <v>305</v>
      </c>
      <c r="N30" s="15" t="e">
        <f>Orçamento!M198</f>
        <v>#VALUE!</v>
      </c>
      <c r="O30" s="49">
        <f t="shared" si="0"/>
        <v>0</v>
      </c>
    </row>
    <row r="31" spans="1:15" ht="25.5" customHeight="1">
      <c r="A31" s="48" t="s">
        <v>46</v>
      </c>
      <c r="B31" s="2" t="e">
        <f t="shared" si="1"/>
        <v>#VALUE!</v>
      </c>
      <c r="C31" s="176" t="s">
        <v>305</v>
      </c>
      <c r="D31" s="2" t="e">
        <f t="shared" si="2"/>
        <v>#VALUE!</v>
      </c>
      <c r="E31" s="176" t="s">
        <v>305</v>
      </c>
      <c r="F31" s="2" t="e">
        <f t="shared" si="3"/>
        <v>#VALUE!</v>
      </c>
      <c r="G31" s="176" t="s">
        <v>305</v>
      </c>
      <c r="H31" s="2" t="e">
        <f t="shared" si="4"/>
        <v>#VALUE!</v>
      </c>
      <c r="I31" s="176" t="s">
        <v>305</v>
      </c>
      <c r="J31" s="2" t="e">
        <f>K31*$N31</f>
        <v>#VALUE!</v>
      </c>
      <c r="K31" s="176" t="s">
        <v>305</v>
      </c>
      <c r="L31" s="16"/>
      <c r="M31" s="176" t="s">
        <v>305</v>
      </c>
      <c r="N31" s="15" t="e">
        <f>Orçamento!M204</f>
        <v>#VALUE!</v>
      </c>
      <c r="O31" s="49">
        <f t="shared" si="0"/>
        <v>0</v>
      </c>
    </row>
    <row r="32" spans="1:15" ht="25.5" customHeight="1">
      <c r="A32" s="48" t="s">
        <v>26</v>
      </c>
      <c r="B32" s="2" t="e">
        <f t="shared" si="1"/>
        <v>#VALUE!</v>
      </c>
      <c r="C32" s="176" t="s">
        <v>305</v>
      </c>
      <c r="D32" s="2" t="e">
        <f t="shared" si="2"/>
        <v>#VALUE!</v>
      </c>
      <c r="E32" s="176" t="s">
        <v>305</v>
      </c>
      <c r="F32" s="2" t="e">
        <f t="shared" si="3"/>
        <v>#VALUE!</v>
      </c>
      <c r="G32" s="176" t="s">
        <v>305</v>
      </c>
      <c r="H32" s="2" t="e">
        <f t="shared" si="4"/>
        <v>#VALUE!</v>
      </c>
      <c r="I32" s="176" t="s">
        <v>305</v>
      </c>
      <c r="J32" s="2" t="e">
        <f>K32*$N32</f>
        <v>#VALUE!</v>
      </c>
      <c r="K32" s="176" t="s">
        <v>305</v>
      </c>
      <c r="L32" s="2" t="e">
        <f>M32*$N32</f>
        <v>#VALUE!</v>
      </c>
      <c r="M32" s="176" t="s">
        <v>305</v>
      </c>
      <c r="N32" s="15" t="e">
        <f>Orçamento!M208</f>
        <v>#VALUE!</v>
      </c>
      <c r="O32" s="49">
        <f t="shared" si="0"/>
        <v>0</v>
      </c>
    </row>
    <row r="33" spans="1:15" ht="25.5" customHeight="1">
      <c r="A33" s="48" t="s">
        <v>27</v>
      </c>
      <c r="B33" s="2" t="e">
        <f t="shared" si="1"/>
        <v>#VALUE!</v>
      </c>
      <c r="C33" s="176" t="s">
        <v>305</v>
      </c>
      <c r="D33" s="2" t="e">
        <f t="shared" si="2"/>
        <v>#VALUE!</v>
      </c>
      <c r="E33" s="176" t="s">
        <v>305</v>
      </c>
      <c r="F33" s="2" t="e">
        <f t="shared" si="3"/>
        <v>#VALUE!</v>
      </c>
      <c r="G33" s="176" t="s">
        <v>305</v>
      </c>
      <c r="H33" s="2" t="e">
        <f t="shared" si="4"/>
        <v>#VALUE!</v>
      </c>
      <c r="I33" s="176" t="s">
        <v>305</v>
      </c>
      <c r="J33" s="16"/>
      <c r="K33" s="176" t="s">
        <v>305</v>
      </c>
      <c r="L33" s="2" t="e">
        <f>M33*$N33</f>
        <v>#VALUE!</v>
      </c>
      <c r="M33" s="176" t="s">
        <v>305</v>
      </c>
      <c r="N33" s="15" t="e">
        <f>Orçamento!M218</f>
        <v>#VALUE!</v>
      </c>
      <c r="O33" s="49">
        <f t="shared" si="0"/>
        <v>0</v>
      </c>
    </row>
    <row r="34" spans="1:15" ht="25.5" customHeight="1">
      <c r="A34" s="48" t="s">
        <v>175</v>
      </c>
      <c r="B34" s="2" t="e">
        <f t="shared" si="1"/>
        <v>#VALUE!</v>
      </c>
      <c r="C34" s="176" t="s">
        <v>305</v>
      </c>
      <c r="D34" s="2" t="e">
        <f t="shared" si="2"/>
        <v>#VALUE!</v>
      </c>
      <c r="E34" s="176" t="s">
        <v>305</v>
      </c>
      <c r="F34" s="2" t="e">
        <f t="shared" si="3"/>
        <v>#VALUE!</v>
      </c>
      <c r="G34" s="176" t="s">
        <v>305</v>
      </c>
      <c r="H34" s="2" t="e">
        <f t="shared" si="4"/>
        <v>#VALUE!</v>
      </c>
      <c r="I34" s="176" t="s">
        <v>305</v>
      </c>
      <c r="J34" s="16"/>
      <c r="K34" s="176" t="s">
        <v>305</v>
      </c>
      <c r="L34" s="2" t="e">
        <f>M34*$N34</f>
        <v>#VALUE!</v>
      </c>
      <c r="M34" s="176" t="s">
        <v>305</v>
      </c>
      <c r="N34" s="15" t="e">
        <f>Orçamento!M221</f>
        <v>#VALUE!</v>
      </c>
      <c r="O34" s="49">
        <f t="shared" si="0"/>
        <v>0</v>
      </c>
    </row>
    <row r="35" spans="1:15" ht="25.5" customHeight="1" hidden="1">
      <c r="A35" s="48" t="s">
        <v>181</v>
      </c>
      <c r="B35" s="2"/>
      <c r="C35" s="176" t="s">
        <v>305</v>
      </c>
      <c r="D35" s="2"/>
      <c r="E35" s="176" t="s">
        <v>305</v>
      </c>
      <c r="F35" s="2"/>
      <c r="G35" s="176" t="s">
        <v>305</v>
      </c>
      <c r="H35" s="2"/>
      <c r="I35" s="176" t="s">
        <v>305</v>
      </c>
      <c r="J35" s="16"/>
      <c r="K35" s="176" t="s">
        <v>305</v>
      </c>
      <c r="L35" s="16"/>
      <c r="M35" s="176" t="s">
        <v>305</v>
      </c>
      <c r="N35" s="15"/>
      <c r="O35" s="49">
        <f t="shared" si="0"/>
        <v>0</v>
      </c>
    </row>
    <row r="36" spans="1:15" ht="25.5" customHeight="1">
      <c r="A36" s="48" t="s">
        <v>35</v>
      </c>
      <c r="B36" s="2" t="e">
        <f>C36*$N36</f>
        <v>#VALUE!</v>
      </c>
      <c r="C36" s="176" t="s">
        <v>305</v>
      </c>
      <c r="D36" s="2" t="e">
        <f>E36*$N36</f>
        <v>#VALUE!</v>
      </c>
      <c r="E36" s="176" t="s">
        <v>305</v>
      </c>
      <c r="F36" s="2" t="e">
        <f>G36*$N36</f>
        <v>#VALUE!</v>
      </c>
      <c r="G36" s="176" t="s">
        <v>305</v>
      </c>
      <c r="H36" s="2" t="e">
        <f>I36*$N36</f>
        <v>#VALUE!</v>
      </c>
      <c r="I36" s="176" t="s">
        <v>305</v>
      </c>
      <c r="J36" s="2" t="e">
        <f>K36*$N36</f>
        <v>#VALUE!</v>
      </c>
      <c r="K36" s="176" t="s">
        <v>305</v>
      </c>
      <c r="L36" s="2" t="e">
        <f>M36*$N36</f>
        <v>#VALUE!</v>
      </c>
      <c r="M36" s="176" t="s">
        <v>305</v>
      </c>
      <c r="N36" s="15" t="e">
        <f>Orçamento!M230</f>
        <v>#VALUE!</v>
      </c>
      <c r="O36" s="49">
        <f t="shared" si="0"/>
        <v>0</v>
      </c>
    </row>
    <row r="37" spans="1:15" ht="25.5" customHeight="1">
      <c r="A37" s="48" t="s">
        <v>176</v>
      </c>
      <c r="B37" s="2" t="e">
        <f>C37*$N37</f>
        <v>#VALUE!</v>
      </c>
      <c r="C37" s="176" t="s">
        <v>305</v>
      </c>
      <c r="D37" s="2" t="e">
        <f>E37*$N37</f>
        <v>#VALUE!</v>
      </c>
      <c r="E37" s="176" t="s">
        <v>305</v>
      </c>
      <c r="F37" s="2" t="e">
        <f>G37*$N37</f>
        <v>#VALUE!</v>
      </c>
      <c r="G37" s="176" t="s">
        <v>305</v>
      </c>
      <c r="H37" s="2" t="e">
        <f>I37*$N37</f>
        <v>#VALUE!</v>
      </c>
      <c r="I37" s="176" t="s">
        <v>305</v>
      </c>
      <c r="J37" s="16"/>
      <c r="K37" s="176" t="s">
        <v>305</v>
      </c>
      <c r="L37" s="2" t="e">
        <f>M37*$N37</f>
        <v>#VALUE!</v>
      </c>
      <c r="M37" s="176" t="s">
        <v>305</v>
      </c>
      <c r="N37" s="15" t="e">
        <f>Orçamento!M234</f>
        <v>#VALUE!</v>
      </c>
      <c r="O37" s="49">
        <f t="shared" si="0"/>
        <v>0</v>
      </c>
    </row>
    <row r="38" spans="1:15" ht="25.5" customHeight="1" hidden="1">
      <c r="A38" s="48" t="s">
        <v>182</v>
      </c>
      <c r="B38" s="2"/>
      <c r="C38" s="176" t="s">
        <v>305</v>
      </c>
      <c r="D38" s="2"/>
      <c r="E38" s="176" t="s">
        <v>305</v>
      </c>
      <c r="F38" s="2"/>
      <c r="G38" s="176" t="s">
        <v>305</v>
      </c>
      <c r="H38" s="2"/>
      <c r="I38" s="176" t="s">
        <v>305</v>
      </c>
      <c r="J38" s="16"/>
      <c r="K38" s="176" t="s">
        <v>305</v>
      </c>
      <c r="L38" s="16"/>
      <c r="M38" s="176" t="s">
        <v>305</v>
      </c>
      <c r="N38" s="15"/>
      <c r="O38" s="49">
        <f t="shared" si="0"/>
        <v>0</v>
      </c>
    </row>
    <row r="39" spans="1:15" ht="25.5" customHeight="1">
      <c r="A39" s="48" t="s">
        <v>47</v>
      </c>
      <c r="B39" s="2" t="e">
        <f>C39*$N39</f>
        <v>#VALUE!</v>
      </c>
      <c r="C39" s="176" t="s">
        <v>305</v>
      </c>
      <c r="D39" s="2" t="e">
        <f>E39*$N39</f>
        <v>#VALUE!</v>
      </c>
      <c r="E39" s="176" t="s">
        <v>305</v>
      </c>
      <c r="F39" s="2" t="e">
        <f>G39*$N39</f>
        <v>#VALUE!</v>
      </c>
      <c r="G39" s="176" t="s">
        <v>305</v>
      </c>
      <c r="H39" s="2" t="e">
        <f>I39*$N39</f>
        <v>#VALUE!</v>
      </c>
      <c r="I39" s="176" t="s">
        <v>305</v>
      </c>
      <c r="J39" s="2" t="e">
        <f>K39*$N39</f>
        <v>#VALUE!</v>
      </c>
      <c r="K39" s="176" t="s">
        <v>305</v>
      </c>
      <c r="L39" s="2" t="e">
        <f>M39*$N39</f>
        <v>#VALUE!</v>
      </c>
      <c r="M39" s="176" t="s">
        <v>305</v>
      </c>
      <c r="N39" s="15" t="e">
        <f>Orçamento!M238</f>
        <v>#VALUE!</v>
      </c>
      <c r="O39" s="49">
        <f t="shared" si="0"/>
        <v>0</v>
      </c>
    </row>
    <row r="40" spans="1:15" ht="25.5" customHeight="1" hidden="1">
      <c r="A40" s="48" t="s">
        <v>183</v>
      </c>
      <c r="B40" s="2"/>
      <c r="C40" s="176" t="s">
        <v>305</v>
      </c>
      <c r="D40" s="2"/>
      <c r="E40" s="176" t="s">
        <v>305</v>
      </c>
      <c r="F40" s="2"/>
      <c r="G40" s="176" t="s">
        <v>305</v>
      </c>
      <c r="H40" s="2"/>
      <c r="I40" s="176" t="s">
        <v>305</v>
      </c>
      <c r="J40" s="16"/>
      <c r="K40" s="176" t="s">
        <v>305</v>
      </c>
      <c r="L40" s="16"/>
      <c r="M40" s="176" t="s">
        <v>305</v>
      </c>
      <c r="N40" s="15"/>
      <c r="O40" s="49">
        <f t="shared" si="0"/>
        <v>0</v>
      </c>
    </row>
    <row r="41" spans="1:15" ht="25.5" customHeight="1">
      <c r="A41" s="50" t="s">
        <v>28</v>
      </c>
      <c r="B41" s="4" t="e">
        <f>SUM(B16:B40)</f>
        <v>#VALUE!</v>
      </c>
      <c r="C41" s="3" t="e">
        <f>B41/$N$41</f>
        <v>#VALUE!</v>
      </c>
      <c r="D41" s="4" t="e">
        <f>SUM(D16:D40)</f>
        <v>#VALUE!</v>
      </c>
      <c r="E41" s="3" t="e">
        <f>D41/$N$41</f>
        <v>#VALUE!</v>
      </c>
      <c r="F41" s="4" t="e">
        <f>SUM(F16:F40)</f>
        <v>#VALUE!</v>
      </c>
      <c r="G41" s="3" t="e">
        <f>F41/$N$41</f>
        <v>#VALUE!</v>
      </c>
      <c r="H41" s="4" t="e">
        <f>SUM(H16:H40)</f>
        <v>#VALUE!</v>
      </c>
      <c r="I41" s="3" t="e">
        <f>H41/$N$41</f>
        <v>#VALUE!</v>
      </c>
      <c r="J41" s="4" t="e">
        <f>SUM(J16:J40)</f>
        <v>#VALUE!</v>
      </c>
      <c r="K41" s="3" t="e">
        <f>J41/$N$41</f>
        <v>#VALUE!</v>
      </c>
      <c r="L41" s="4" t="e">
        <f>SUM(L16:L40)</f>
        <v>#VALUE!</v>
      </c>
      <c r="M41" s="3" t="e">
        <f>L41/$N$41</f>
        <v>#VALUE!</v>
      </c>
      <c r="N41" s="15" t="e">
        <f>SUM(B41,D41,F41,H41,J41,L41)</f>
        <v>#VALUE!</v>
      </c>
      <c r="O41" s="49" t="e">
        <f>SUM(C41,E41,G41,I41,K41,M41)</f>
        <v>#VALUE!</v>
      </c>
    </row>
    <row r="42" spans="1:15" ht="25.5" customHeight="1">
      <c r="A42" s="50" t="s">
        <v>29</v>
      </c>
      <c r="B42" s="51" t="e">
        <f>B41</f>
        <v>#VALUE!</v>
      </c>
      <c r="C42" s="52" t="e">
        <f>C41</f>
        <v>#VALUE!</v>
      </c>
      <c r="D42" s="51" t="e">
        <f aca="true" t="shared" si="5" ref="D42:L42">B42+D41</f>
        <v>#VALUE!</v>
      </c>
      <c r="E42" s="52" t="e">
        <f t="shared" si="5"/>
        <v>#VALUE!</v>
      </c>
      <c r="F42" s="51" t="e">
        <f t="shared" si="5"/>
        <v>#VALUE!</v>
      </c>
      <c r="G42" s="52" t="e">
        <f t="shared" si="5"/>
        <v>#VALUE!</v>
      </c>
      <c r="H42" s="2" t="e">
        <f t="shared" si="5"/>
        <v>#VALUE!</v>
      </c>
      <c r="I42" s="52" t="e">
        <f t="shared" si="5"/>
        <v>#VALUE!</v>
      </c>
      <c r="J42" s="2" t="e">
        <f t="shared" si="5"/>
        <v>#VALUE!</v>
      </c>
      <c r="K42" s="52" t="e">
        <f t="shared" si="5"/>
        <v>#VALUE!</v>
      </c>
      <c r="L42" s="2" t="e">
        <f t="shared" si="5"/>
        <v>#VALUE!</v>
      </c>
      <c r="M42" s="52" t="e">
        <f>K42+M41</f>
        <v>#VALUE!</v>
      </c>
      <c r="N42" s="53" t="e">
        <f>SUM(N16:N39)</f>
        <v>#VALUE!</v>
      </c>
      <c r="O42" s="54" t="e">
        <f>N42</f>
        <v>#VALUE!</v>
      </c>
    </row>
    <row r="43" ht="10.5" customHeight="1"/>
    <row r="44" ht="10.5" customHeight="1"/>
    <row r="45" spans="2:15" ht="19.5" customHeight="1">
      <c r="B45" s="14"/>
      <c r="D45" s="157"/>
      <c r="E45" s="157"/>
      <c r="F45" s="169"/>
      <c r="G45" s="169"/>
      <c r="H45" s="169"/>
      <c r="I45" s="169"/>
      <c r="J45" s="78" t="s">
        <v>301</v>
      </c>
      <c r="K45" s="78"/>
      <c r="L45" s="78"/>
      <c r="M45" s="78"/>
      <c r="N45" s="78"/>
      <c r="O45" s="169"/>
    </row>
    <row r="46" spans="4:15" ht="15" customHeight="1">
      <c r="D46" s="157"/>
      <c r="E46" s="157"/>
      <c r="F46" s="170"/>
      <c r="G46" s="170"/>
      <c r="H46" s="170"/>
      <c r="I46" s="170"/>
      <c r="J46" s="170"/>
      <c r="K46" s="170"/>
      <c r="L46" s="170"/>
      <c r="M46" s="170"/>
      <c r="N46" s="170"/>
      <c r="O46" s="170"/>
    </row>
    <row r="47" spans="2:15" ht="19.5" customHeight="1">
      <c r="B47" s="171"/>
      <c r="C47" s="171"/>
      <c r="D47" s="171"/>
      <c r="E47" s="171"/>
      <c r="F47" s="171"/>
      <c r="G47" s="5"/>
      <c r="H47" s="172"/>
      <c r="I47" s="158"/>
      <c r="J47" s="158"/>
      <c r="K47" s="158"/>
      <c r="L47" s="158"/>
      <c r="M47" s="158"/>
      <c r="N47" s="158"/>
      <c r="O47" s="157"/>
    </row>
    <row r="48" spans="2:15" ht="19.5" customHeight="1">
      <c r="B48" s="173"/>
      <c r="C48" s="173"/>
      <c r="D48" s="173"/>
      <c r="E48" s="173"/>
      <c r="F48" s="173"/>
      <c r="G48" s="5"/>
      <c r="H48" s="158"/>
      <c r="I48" s="158"/>
      <c r="J48" s="171"/>
      <c r="K48" s="171"/>
      <c r="L48" s="171"/>
      <c r="M48" s="171"/>
      <c r="N48" s="171"/>
      <c r="O48" s="157"/>
    </row>
    <row r="49" spans="2:15" ht="19.5" customHeight="1">
      <c r="B49" s="173"/>
      <c r="C49" s="173"/>
      <c r="D49" s="173"/>
      <c r="E49" s="173"/>
      <c r="F49" s="173"/>
      <c r="G49" s="5"/>
      <c r="H49" s="158"/>
      <c r="I49" s="158"/>
      <c r="J49" s="78" t="s">
        <v>302</v>
      </c>
      <c r="K49" s="78"/>
      <c r="L49" s="78"/>
      <c r="M49" s="78"/>
      <c r="N49" s="78"/>
      <c r="O49" s="157"/>
    </row>
    <row r="50" spans="4:15" ht="15" customHeight="1">
      <c r="D50" s="157"/>
      <c r="E50" s="157"/>
      <c r="F50" s="157"/>
      <c r="G50" s="5"/>
      <c r="H50" s="174"/>
      <c r="I50" s="174"/>
      <c r="J50" s="78" t="s">
        <v>303</v>
      </c>
      <c r="K50" s="78"/>
      <c r="L50" s="78"/>
      <c r="M50" s="78"/>
      <c r="N50" s="78"/>
      <c r="O50" s="174"/>
    </row>
    <row r="51" spans="1:15" ht="16.5">
      <c r="A51" s="9"/>
      <c r="B51" s="9"/>
      <c r="D51" s="154"/>
      <c r="E51" s="157"/>
      <c r="F51" s="154"/>
      <c r="G51" s="154"/>
      <c r="H51" s="154"/>
      <c r="I51" s="154"/>
      <c r="J51" s="78" t="s">
        <v>304</v>
      </c>
      <c r="K51" s="78"/>
      <c r="L51" s="78"/>
      <c r="M51" s="78"/>
      <c r="N51" s="78"/>
      <c r="O51" s="155"/>
    </row>
    <row r="52" spans="2:15" ht="18"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</row>
    <row r="53" spans="2:15" ht="18"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</row>
    <row r="54" spans="2:15" ht="18"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</row>
    <row r="55" ht="12.75">
      <c r="N55" s="5"/>
    </row>
  </sheetData>
  <sheetProtection password="F32A" sheet="1" objects="1" scenarios="1" selectLockedCells="1"/>
  <mergeCells count="17">
    <mergeCell ref="A10:O10"/>
    <mergeCell ref="A11:C11"/>
    <mergeCell ref="A12:C12"/>
    <mergeCell ref="A14:A15"/>
    <mergeCell ref="B14:C14"/>
    <mergeCell ref="J14:K14"/>
    <mergeCell ref="L14:M14"/>
    <mergeCell ref="N14:O14"/>
    <mergeCell ref="D11:O11"/>
    <mergeCell ref="J51:N51"/>
    <mergeCell ref="D12:O12"/>
    <mergeCell ref="D14:E14"/>
    <mergeCell ref="F14:G14"/>
    <mergeCell ref="H14:I14"/>
    <mergeCell ref="J45:N45"/>
    <mergeCell ref="J49:N49"/>
    <mergeCell ref="J50:N50"/>
  </mergeCells>
  <printOptions horizontalCentered="1"/>
  <pageMargins left="0.5905511811023623" right="0.5905511811023623" top="0.3937007874015748" bottom="0.1968503937007874" header="0.5118110236220472" footer="0.5118110236220472"/>
  <pageSetup fitToHeight="1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Genifer Cardoso Born</dc:creator>
  <cp:keywords/>
  <dc:description/>
  <cp:lastModifiedBy>Michel Formentin de Oliveira</cp:lastModifiedBy>
  <cp:lastPrinted>2020-11-12T21:24:18Z</cp:lastPrinted>
  <dcterms:created xsi:type="dcterms:W3CDTF">2011-11-25T11:08:52Z</dcterms:created>
  <dcterms:modified xsi:type="dcterms:W3CDTF">2020-11-12T21:29:43Z</dcterms:modified>
  <cp:category/>
  <cp:version/>
  <cp:contentType/>
  <cp:contentStatus/>
</cp:coreProperties>
</file>