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tabRatio="524" activeTab="1"/>
  </bookViews>
  <sheets>
    <sheet name="Orçamento " sheetId="1" r:id="rId1"/>
    <sheet name="Cronograma" sheetId="2" r:id="rId2"/>
  </sheets>
  <definedNames>
    <definedName name="_xlnm.Print_Area" localSheetId="1">'Cronograma'!$A$1:$G$56</definedName>
    <definedName name="_xlnm.Print_Area" localSheetId="0">'Orçamento '!$A$1:$M$128</definedName>
    <definedName name="_xlnm.Print_Area" localSheetId="1">'Cronograma'!$A$1:$G$76</definedName>
    <definedName name="_xlnm.Print_Area" localSheetId="0">'Orçamento '!$A$1:$M$127</definedName>
    <definedName name="_xlnm.Print_Titles" localSheetId="0">'Orçamento '!$1:$15</definedName>
    <definedName name="_xlnm.Print_Titles" localSheetId="0">'Orçamento '!$1:$15</definedName>
  </definedNames>
  <calcPr fullCalcOnLoad="1"/>
</workbook>
</file>

<file path=xl/sharedStrings.xml><?xml version="1.0" encoding="utf-8"?>
<sst xmlns="http://schemas.openxmlformats.org/spreadsheetml/2006/main" count="217" uniqueCount="169">
  <si>
    <t xml:space="preserve"> 2. 1. MEDICINA E SEGURANÇA DO TRABALHO</t>
  </si>
  <si>
    <t xml:space="preserve"> 2. 1. 1. EQUIPAMENTOS DE PROTEÇÃO INDIVIDUAL</t>
  </si>
  <si>
    <t xml:space="preserve"> 2. 7. PLACAS DE IDENTIFICAÇÃO DE EXERCÍCIO PROFISSIONAL EM OBRAS</t>
  </si>
  <si>
    <t>.1  PLACA DE OBRA-PINTADA/FIXADA ESTRUTURA DE MADEIRA</t>
  </si>
  <si>
    <t xml:space="preserve"> 5.   FUNDAÇÕES ESPECIAIS</t>
  </si>
  <si>
    <t>Custo Unit. Total</t>
  </si>
  <si>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</si>
  <si>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</si>
  <si>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</si>
  <si>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</si>
  <si>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</si>
  <si>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</si>
  <si>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</si>
  <si>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</si>
  <si>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17. PINTURA</t>
  </si>
  <si>
    <t xml:space="preserve">Custo Direto </t>
  </si>
  <si>
    <t>Custo Unitário</t>
  </si>
  <si>
    <t>Custo Parcial</t>
  </si>
  <si>
    <t>Planilha de Orçamento - GLOBAL</t>
  </si>
  <si>
    <t>Sub-Total do Item</t>
  </si>
  <si>
    <t>Total do Item</t>
  </si>
  <si>
    <t>BDI =</t>
  </si>
  <si>
    <t>ITEM</t>
  </si>
  <si>
    <t>TOTAL</t>
  </si>
  <si>
    <t>VALOR</t>
  </si>
  <si>
    <t>10.   INSTALAÇÕES ELÉTRICAS</t>
  </si>
  <si>
    <t>17.   PINTURA</t>
  </si>
  <si>
    <t>18.   SERVIÇOS COMPLEMENTARES</t>
  </si>
  <si>
    <t>Total  da Etapa</t>
  </si>
  <si>
    <t>Total Acumulado</t>
  </si>
  <si>
    <t>30 dias</t>
  </si>
  <si>
    <t>60 dias</t>
  </si>
  <si>
    <t xml:space="preserve"> 2. SERVIÇOS PRELIMINARES / TÉCNICOS</t>
  </si>
  <si>
    <t xml:space="preserve"> 2.   SERVIÇOS PRELIMINARES / TÉCNICOS</t>
  </si>
  <si>
    <t xml:space="preserve"> 7.   ALVENARIA / VEDAÇÃO / DIVISÓRIA</t>
  </si>
  <si>
    <t>21.   GERENCIAMENTO DE OBRAS / FISCALIZAÇÃO</t>
  </si>
  <si>
    <t xml:space="preserve"> 1.   PROJETOS</t>
  </si>
  <si>
    <t xml:space="preserve"> 3.   MOVIMENTO DE TERRA</t>
  </si>
  <si>
    <t xml:space="preserve"> 4.   INFRA-ESTRUTURA / FUNDAÇÕES SIMPLES</t>
  </si>
  <si>
    <t xml:space="preserve"> 6.   SUPERESTRUTURA</t>
  </si>
  <si>
    <t xml:space="preserve"> 8.   ESQUADRIAS</t>
  </si>
  <si>
    <t xml:space="preserve"> 9.   COBERTURA</t>
  </si>
  <si>
    <t>12.   INSTALAÇÕES HIDROSSANITÁRIAS</t>
  </si>
  <si>
    <t>13.   IMPERMEABILIZAÇÃO, ISOLAÇÃO TÉRMICA E ACÚSTICA</t>
  </si>
  <si>
    <t>14.   INSTALAÇÕES DE COMBATE A INCÊNDIO</t>
  </si>
  <si>
    <t>15.   REVESTIMENTOS</t>
  </si>
  <si>
    <t>16.   VIDROS</t>
  </si>
  <si>
    <t>20.   EQUIPAMENTOS</t>
  </si>
  <si>
    <t>24.   PISO</t>
  </si>
  <si>
    <t>.1  LIMPEZA PERMANENTE DA OBRA</t>
  </si>
  <si>
    <t>M2</t>
  </si>
  <si>
    <t>M3</t>
  </si>
  <si>
    <t>KG</t>
  </si>
  <si>
    <t>UN</t>
  </si>
  <si>
    <t xml:space="preserve"> 2.11. LIMPEZA PERMANENTE DA OBRA</t>
  </si>
  <si>
    <t xml:space="preserve"> 6. SUPERESTRUTURA</t>
  </si>
  <si>
    <t>23.   AR CONDICIONADO</t>
  </si>
  <si>
    <t>11.   INSTALAÇÕES REDE LÓGICA</t>
  </si>
  <si>
    <t>CRONOGRAMA FÍSICO-FINANCEIRO</t>
  </si>
  <si>
    <r>
      <t xml:space="preserve">Endereço: </t>
    </r>
    <r>
      <rPr>
        <sz val="12"/>
        <color indexed="8"/>
        <rFont val="Arial"/>
        <family val="2"/>
      </rPr>
      <t>Rua General Balbão, 81</t>
    </r>
  </si>
  <si>
    <r>
      <t xml:space="preserve">Cidade: </t>
    </r>
    <r>
      <rPr>
        <sz val="12"/>
        <color indexed="8"/>
        <rFont val="Arial"/>
        <family val="2"/>
      </rPr>
      <t>Charqueadas - RS</t>
    </r>
  </si>
  <si>
    <r>
      <t xml:space="preserve">Endereço: </t>
    </r>
    <r>
      <rPr>
        <sz val="12"/>
        <rFont val="Arial"/>
        <family val="2"/>
      </rPr>
      <t>Rua General Balbão, 81</t>
    </r>
  </si>
  <si>
    <r>
      <t xml:space="preserve">Cidade: </t>
    </r>
    <r>
      <rPr>
        <sz val="12"/>
        <rFont val="Arial"/>
        <family val="2"/>
      </rPr>
      <t>Charqueadas - RS</t>
    </r>
  </si>
  <si>
    <t>.1  ARMADURA CA-50 MEDIA 1/4 A 3/8-6,35 A 9,53MM</t>
  </si>
  <si>
    <t>.2  ARMADURA CA-60 MEDIA 5,0 A 6,0MM</t>
  </si>
  <si>
    <t xml:space="preserve"> 2. 8. DEMOLIÇÕES E REMOÇÕES</t>
  </si>
  <si>
    <t xml:space="preserve"> 2. 8. 2. DEMOLIÇÃO DE ALVENARIA DE TIJOLOS</t>
  </si>
  <si>
    <t>.1  DEMOLICAO DE ALVENARIA DE TIJOLOS</t>
  </si>
  <si>
    <t xml:space="preserve"> 2. 8. 3. REMOÇÃO DE ESQUADRIAS DE ALUMÍNIO </t>
  </si>
  <si>
    <t>.1  RETIRADA DE ESQUADRIAS</t>
  </si>
  <si>
    <t xml:space="preserve"> 6. 1. 5. VERGA ,CONTRA-VERGA E TAIPÁ</t>
  </si>
  <si>
    <t xml:space="preserve"> 6. 1. 5. 1. FÔRMAS</t>
  </si>
  <si>
    <t>.1  FORMA COMPENS.RESINADO-REAP.10X</t>
  </si>
  <si>
    <t xml:space="preserve"> 6. 1. 5. 2. AÇO</t>
  </si>
  <si>
    <t xml:space="preserve"> 6. 1. 5. 3. CONCRETO</t>
  </si>
  <si>
    <t xml:space="preserve"> 7. 1. ALVENARIAS</t>
  </si>
  <si>
    <t xml:space="preserve"> 7. 2. DIVISÓRIAS</t>
  </si>
  <si>
    <t>CJ</t>
  </si>
  <si>
    <t>.1  PAREDE GESSO ACARTONADO - STANDARD - C/COLOCAÇÃO</t>
  </si>
  <si>
    <t xml:space="preserve"> 8. ESQUADRIAS</t>
  </si>
  <si>
    <t>.1  PORTA DE ABRIR-ALUMINIO</t>
  </si>
  <si>
    <t>.1  PORTA DE ABRIR DUAS FOLHAS-ALUMINIO</t>
  </si>
  <si>
    <t>.1  FERRAGEM COMPLETA PARA PORTA INTERNA</t>
  </si>
  <si>
    <t>.1  FERRAGEM COMPLETA PARA PORTA EXTERNA</t>
  </si>
  <si>
    <t>15. REVESTIMENTOS</t>
  </si>
  <si>
    <t>.1  CHAPISCO CI-AR 1:3-7MM PREPARO E APLICACAO</t>
  </si>
  <si>
    <t>16. VIDROS</t>
  </si>
  <si>
    <t>.1  PINTURA ACRILICA SOBRE MASSA ACRILICA - 2 DEMAOS</t>
  </si>
  <si>
    <t>.1  MASSA ACRILICA - 2 DEMAOS</t>
  </si>
  <si>
    <t>.1  SELADOR S/MADEIRA 1 DEMAO</t>
  </si>
  <si>
    <t>.1  PINTURA ESMALTE BRILH. S/MADEIRA - 2 DEMAOS</t>
  </si>
  <si>
    <t>19. PAISAGISMO E URBANISMO</t>
  </si>
  <si>
    <t>.1  BERCO DE CONCRETO FCK 15MPA</t>
  </si>
  <si>
    <t>.1  MEIO-FIO RETO-CONCRETO PRE-MOLDADO</t>
  </si>
  <si>
    <t>22. FORRO</t>
  </si>
  <si>
    <t>24. PISO</t>
  </si>
  <si>
    <t>.1  PISO CERÂMICO 40X40-COM ARGAMASSA COLANTE</t>
  </si>
  <si>
    <t xml:space="preserve"> </t>
  </si>
  <si>
    <t xml:space="preserve"> M3</t>
  </si>
  <si>
    <t>.1  EQUIPAMENTOS INDIVIDUAIS SEGURANCA</t>
  </si>
  <si>
    <t>M</t>
  </si>
  <si>
    <t>TOTAL DO ORÇAMENTO</t>
  </si>
  <si>
    <t xml:space="preserve">25.  INSTALAÇÕES ESPECIAIS </t>
  </si>
  <si>
    <t xml:space="preserve"> 7. 1. 1. DE TIJOLOS CERÂMICOS FURADOS</t>
  </si>
  <si>
    <t xml:space="preserve"> 7. 2. 2. DIVISÓRIA COM PAINÉIS DE GESSO</t>
  </si>
  <si>
    <t>8. 1. ESQUADRIAS DE MADEIRA</t>
  </si>
  <si>
    <t>8. 2. ESQUADRIAS DE ALUMÍNIO</t>
  </si>
  <si>
    <t xml:space="preserve"> 8. 2. 2. PORTAS</t>
  </si>
  <si>
    <t xml:space="preserve"> 8. 2. 2. 1. DE ABRIR EM UMA FOLHA</t>
  </si>
  <si>
    <t xml:space="preserve"> 8. 2. 2. 2. DE ABRIR EM DUAS FOLHAS</t>
  </si>
  <si>
    <t>8. 5. FERRAGENS</t>
  </si>
  <si>
    <t>8. 5. 1. CONJUNTO DE FECHADURA E DOBRADIÇAS</t>
  </si>
  <si>
    <t xml:space="preserve"> 8. 5. 1. 1. PARA PORTAS INTERNAS</t>
  </si>
  <si>
    <t xml:space="preserve"> 8. 5. 1. 2. PARA PORTAS EXTERNAS</t>
  </si>
  <si>
    <t xml:space="preserve"> 8. 6. RECUPERAÇÃO E/OU REUTILIZAÇÃO DE ESQUADRIAS</t>
  </si>
  <si>
    <t>13. IMPERMEABILIZAÇÃO / ISOLAÇÃO TÉRMICA E ACÚSTICA</t>
  </si>
  <si>
    <t>13. 5. ISOLAMENTO ACÚSTICO / TÉRMICO</t>
  </si>
  <si>
    <t>13. 5. 2. LÃ DE ROCHA</t>
  </si>
  <si>
    <t>15. 1. DE ARGAMASSA</t>
  </si>
  <si>
    <t>15. 1. 1. CHAPISCO</t>
  </si>
  <si>
    <t>16. 1. VIDRO LISO</t>
  </si>
  <si>
    <t>16. 1. 1. 4 mm</t>
  </si>
  <si>
    <t>17. 1. SELADOR / PREPARAÇÃO</t>
  </si>
  <si>
    <t>17. 3. BASE ACRÍLICA</t>
  </si>
  <si>
    <t>17. 6. MASSA CORRIDA</t>
  </si>
  <si>
    <t>17. 7. FUNDO SOBRE MADEIRA</t>
  </si>
  <si>
    <t>17.8. ESMALTE SOBRE MADEIRA</t>
  </si>
  <si>
    <t>18. SERVIÇOS COMPLEMENTARES</t>
  </si>
  <si>
    <t>18. 5. LIMPEZA E ENTREGA DA OBRA</t>
  </si>
  <si>
    <t>19. 1. PASSEIOS / CALÇADAS</t>
  </si>
  <si>
    <t>19. 1. 4. MEIO-FIO</t>
  </si>
  <si>
    <t>22. 1. FORROS</t>
  </si>
  <si>
    <t>22. 1. 4. PLACAS DE FIBRA MINERAL</t>
  </si>
  <si>
    <t>24. 5. CERÂMICO</t>
  </si>
  <si>
    <t>24. 23. RODAPÉS</t>
  </si>
  <si>
    <t>24. 23. 4. CERÂMICO</t>
  </si>
  <si>
    <t>8. 1. 2. PORTAS INTERNAS</t>
  </si>
  <si>
    <t>19.   PAISAGISMO E URBANISMO</t>
  </si>
  <si>
    <t>22.   FORRO</t>
  </si>
  <si>
    <t>7. ALVENARIA/VEDAÇÃO/DIVISÓRIA</t>
  </si>
  <si>
    <r>
      <t xml:space="preserve">Cliente: </t>
    </r>
    <r>
      <rPr>
        <sz val="12"/>
        <color indexed="8"/>
        <rFont val="Arial"/>
        <family val="2"/>
      </rPr>
      <t>Instituto Federal Sul-Rio-Grandense - Câmpus Charqueadas</t>
    </r>
  </si>
  <si>
    <r>
      <t>Obra:</t>
    </r>
    <r>
      <rPr>
        <sz val="12"/>
        <color indexed="8"/>
        <rFont val="Arial"/>
        <family val="2"/>
      </rPr>
      <t xml:space="preserve"> Serviços de reforma e readequação dos blocos 3 (biblioteca) e 16 (garagem)</t>
    </r>
  </si>
  <si>
    <t>.1  CONCRETO FCK25MPA - PREPARO, LANCAMENTO E CURA</t>
  </si>
  <si>
    <t>.1  ALVENARIA TIJ.6FUROS-DE 15CM CI-CA-AR 1:2:8</t>
  </si>
  <si>
    <t xml:space="preserve">.1  REUTILIZAÇÃO DE ESQUADRIAS
</t>
  </si>
  <si>
    <t>15. 1. 2. MASSA ÚNICA</t>
  </si>
  <si>
    <t>.1  MASSA UNICA 15MM - ARGAMASSA CI-CA-AR 1:2:8</t>
  </si>
  <si>
    <t xml:space="preserve">.1  VIDRO TRANSPARENTE 4MM </t>
  </si>
  <si>
    <t>.1  LIMPEZA FINAL PARA ENTREGA DA OBRA</t>
  </si>
  <si>
    <t>19. 1. 6. CONTRA PISO DE CONCRETO MAGRO</t>
  </si>
  <si>
    <t>.1  FORRO MINERAL 625x1250x15MM - INSTALADO</t>
  </si>
  <si>
    <t>24. 21. PEITORIS</t>
  </si>
  <si>
    <t>24. 21. 1. DE BASALTO</t>
  </si>
  <si>
    <t>.1  INSTALAÇÃO PEITORIL DE BASALTO - APENAS MÃO DE OBRA</t>
  </si>
  <si>
    <r>
      <t xml:space="preserve">Obra: </t>
    </r>
    <r>
      <rPr>
        <sz val="12"/>
        <rFont val="Arial"/>
        <family val="2"/>
      </rPr>
      <t>Serviços de reforma e readequação dos blocos 3 (biblioteca) e 16 (garagem)</t>
    </r>
  </si>
  <si>
    <t>.1  LÃ DE ROCHA - esp. 50 mm</t>
  </si>
  <si>
    <t>.1  SELADOR PARA PAREDES - 1 DEMAO</t>
  </si>
  <si>
    <t>.3  PINTURA IMUNIZANTE FUNGICIDA - DUAS DEMÃOS</t>
  </si>
  <si>
    <t>.2  PORTA INT. SEMI-OCA COMPENS.TAUARI S/FERR. 0,80X2,10</t>
  </si>
  <si>
    <t>.1  PORTA INT. SEMI-OCA COMPENS.TAUARI S/FERR. 0,90X2,10 - COM VISOR</t>
  </si>
  <si>
    <t>.2  FECHO DE EMBUTIR ACABAMENTO CROMO ACETINADO 180 MM</t>
  </si>
  <si>
    <t>.1  RODAPE CERAMICO 8,5X40 CM</t>
  </si>
  <si>
    <t>XX</t>
  </si>
  <si>
    <t>Local e Data</t>
  </si>
  <si>
    <t>Nome do Profissional Responsável</t>
  </si>
  <si>
    <t>Especificação do Cargo/função</t>
  </si>
  <si>
    <t>N° do CREA ou CAU</t>
  </si>
  <si>
    <t>INCLUIR LOGOTIPO DA EMPRESA</t>
  </si>
  <si>
    <t>DADOS DA EMPRESA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</si>
</sst>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R$&quot;\ #,##0.00"/>
    <numFmt numFmtId="167" formatCode="00.00"/>
    <numFmt numFmtId="168" formatCode="000.00"/>
    <numFmt numFmtId="169" formatCode="0,000.00"/>
    <numFmt numFmtId="170" formatCode="[$-416]dddd\,\ d&quot; de &quot;mmmm&quot; de &quot;yyyy"/>
    <numFmt numFmtId="171" formatCode="00,000.00"/>
  </numFmts>
  <fonts count="5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7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7" fontId="6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8" fillId="0" borderId="10" xfId="45" applyNumberFormat="1" applyFont="1" applyFill="1" applyBorder="1" applyAlignment="1" applyProtection="1" quotePrefix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7" fontId="9" fillId="0" borderId="10" xfId="45" applyNumberFormat="1" applyFont="1" applyFill="1" applyBorder="1" applyAlignment="1" applyProtection="1" quotePrefix="1">
      <alignment horizontal="center" vertical="center" wrapText="1"/>
      <protection/>
    </xf>
    <xf numFmtId="7" fontId="10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10" fillId="0" borderId="10" xfId="45" applyNumberFormat="1" applyFont="1" applyFill="1" applyBorder="1" applyAlignment="1" applyProtection="1">
      <alignment horizontal="center" vertical="center" wrapText="1"/>
      <protection/>
    </xf>
    <xf numFmtId="166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0" fontId="6" fillId="0" borderId="10" xfId="45" applyNumberFormat="1" applyFont="1" applyFill="1" applyBorder="1" applyAlignment="1" applyProtection="1" quotePrefix="1">
      <alignment horizontal="center" vertical="center" wrapText="1"/>
      <protection/>
    </xf>
    <xf numFmtId="166" fontId="8" fillId="0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Alignment="1" applyProtection="1">
      <alignment/>
      <protection/>
    </xf>
    <xf numFmtId="10" fontId="8" fillId="0" borderId="10" xfId="0" applyNumberFormat="1" applyFont="1" applyFill="1" applyBorder="1" applyAlignment="1" applyProtection="1">
      <alignment horizontal="center" vertical="top" wrapText="1"/>
      <protection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33" borderId="10" xfId="51" applyFont="1" applyFill="1" applyBorder="1" applyAlignment="1" applyProtection="1">
      <alignment horizontal="left" vertical="center"/>
      <protection/>
    </xf>
    <xf numFmtId="164" fontId="5" fillId="33" borderId="10" xfId="51" applyFont="1" applyFill="1" applyBorder="1" applyAlignment="1" applyProtection="1">
      <alignment horizontal="center" vertical="center"/>
      <protection/>
    </xf>
    <xf numFmtId="164" fontId="0" fillId="0" borderId="0" xfId="51" applyFont="1" applyAlignment="1">
      <alignment vertical="center"/>
    </xf>
    <xf numFmtId="164" fontId="0" fillId="0" borderId="0" xfId="51" applyFont="1" applyAlignment="1">
      <alignment horizontal="center" vertical="center"/>
    </xf>
    <xf numFmtId="10" fontId="8" fillId="0" borderId="10" xfId="45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14" fillId="0" borderId="0" xfId="51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51" applyNumberFormat="1" applyFont="1" applyAlignment="1">
      <alignment vertical="center"/>
    </xf>
    <xf numFmtId="4" fontId="6" fillId="0" borderId="0" xfId="51" applyNumberFormat="1" applyFont="1" applyAlignment="1">
      <alignment vertical="center"/>
    </xf>
    <xf numFmtId="4" fontId="12" fillId="0" borderId="0" xfId="51" applyNumberFormat="1" applyFont="1" applyAlignment="1">
      <alignment vertical="center"/>
    </xf>
    <xf numFmtId="4" fontId="14" fillId="0" borderId="0" xfId="51" applyNumberFormat="1" applyFont="1" applyAlignment="1">
      <alignment vertical="center"/>
    </xf>
    <xf numFmtId="4" fontId="2" fillId="0" borderId="0" xfId="45" applyNumberFormat="1" applyFont="1" applyFill="1" applyAlignment="1">
      <alignment vertical="center"/>
    </xf>
    <xf numFmtId="4" fontId="12" fillId="0" borderId="0" xfId="51" applyNumberFormat="1" applyFont="1" applyAlignment="1">
      <alignment horizontal="center" vertical="center"/>
    </xf>
    <xf numFmtId="4" fontId="13" fillId="0" borderId="0" xfId="51" applyNumberFormat="1" applyFont="1" applyAlignment="1">
      <alignment horizontal="center" vertical="center"/>
    </xf>
    <xf numFmtId="164" fontId="5" fillId="33" borderId="10" xfId="51" applyFont="1" applyFill="1" applyBorder="1" applyAlignment="1" applyProtection="1">
      <alignment vertical="center"/>
      <protection/>
    </xf>
    <xf numFmtId="164" fontId="4" fillId="0" borderId="10" xfId="51" applyFont="1" applyFill="1" applyBorder="1" applyAlignment="1" applyProtection="1">
      <alignment vertical="center"/>
      <protection/>
    </xf>
    <xf numFmtId="164" fontId="0" fillId="0" borderId="10" xfId="51" applyFont="1" applyFill="1" applyBorder="1" applyAlignment="1" applyProtection="1">
      <alignment vertical="top"/>
      <protection locked="0"/>
    </xf>
    <xf numFmtId="164" fontId="0" fillId="0" borderId="10" xfId="51" applyFont="1" applyFill="1" applyBorder="1" applyAlignment="1" applyProtection="1">
      <alignment vertical="center"/>
      <protection/>
    </xf>
    <xf numFmtId="164" fontId="6" fillId="0" borderId="10" xfId="51" applyFont="1" applyFill="1" applyBorder="1" applyAlignment="1" applyProtection="1">
      <alignment vertical="center"/>
      <protection/>
    </xf>
    <xf numFmtId="167" fontId="15" fillId="0" borderId="0" xfId="0" applyNumberFormat="1" applyFont="1" applyFill="1" applyAlignment="1" applyProtection="1">
      <alignment horizontal="right" vertical="top"/>
      <protection locked="0"/>
    </xf>
    <xf numFmtId="168" fontId="15" fillId="0" borderId="0" xfId="0" applyNumberFormat="1" applyFont="1" applyFill="1" applyAlignment="1" applyProtection="1">
      <alignment horizontal="right" vertical="top"/>
      <protection locked="0"/>
    </xf>
    <xf numFmtId="169" fontId="15" fillId="0" borderId="0" xfId="0" applyNumberFormat="1" applyFont="1" applyFill="1" applyAlignment="1" applyProtection="1">
      <alignment horizontal="right" vertical="top"/>
      <protection locked="0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171" fontId="15" fillId="0" borderId="0" xfId="0" applyNumberFormat="1" applyFont="1" applyFill="1" applyAlignment="1" applyProtection="1">
      <alignment horizontal="right" vertical="top"/>
      <protection locked="0"/>
    </xf>
    <xf numFmtId="0" fontId="0" fillId="0" borderId="11" xfId="0" applyBorder="1" applyAlignment="1">
      <alignment/>
    </xf>
    <xf numFmtId="164" fontId="4" fillId="0" borderId="0" xfId="5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4" fontId="0" fillId="0" borderId="10" xfId="51" applyFont="1" applyFill="1" applyBorder="1" applyAlignment="1" applyProtection="1">
      <alignment horizontal="center" vertical="center"/>
      <protection locked="0"/>
    </xf>
    <xf numFmtId="164" fontId="0" fillId="0" borderId="10" xfId="5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0" xfId="51" applyFont="1" applyBorder="1" applyAlignment="1">
      <alignment vertical="center"/>
    </xf>
    <xf numFmtId="4" fontId="0" fillId="0" borderId="0" xfId="51" applyNumberFormat="1" applyFont="1" applyBorder="1" applyAlignment="1">
      <alignment horizontal="center" vertical="center"/>
    </xf>
    <xf numFmtId="164" fontId="0" fillId="0" borderId="0" xfId="51" applyFont="1" applyBorder="1" applyAlignment="1">
      <alignment horizontal="center" vertical="center"/>
    </xf>
    <xf numFmtId="4" fontId="0" fillId="0" borderId="0" xfId="51" applyNumberFormat="1" applyFont="1" applyBorder="1" applyAlignment="1">
      <alignment vertical="center"/>
    </xf>
    <xf numFmtId="4" fontId="12" fillId="0" borderId="0" xfId="51" applyNumberFormat="1" applyFont="1" applyBorder="1" applyAlignment="1">
      <alignment vertical="center"/>
    </xf>
    <xf numFmtId="4" fontId="12" fillId="0" borderId="0" xfId="51" applyNumberFormat="1" applyFont="1" applyBorder="1" applyAlignment="1">
      <alignment horizontal="center" vertical="center"/>
    </xf>
    <xf numFmtId="4" fontId="6" fillId="0" borderId="0" xfId="51" applyNumberFormat="1" applyFont="1" applyBorder="1" applyAlignment="1">
      <alignment vertical="center"/>
    </xf>
    <xf numFmtId="164" fontId="4" fillId="0" borderId="10" xfId="51" applyFont="1" applyFill="1" applyBorder="1" applyAlignment="1" applyProtection="1">
      <alignment horizontal="right" vertical="center"/>
      <protection/>
    </xf>
    <xf numFmtId="4" fontId="13" fillId="0" borderId="0" xfId="51" applyNumberFormat="1" applyFont="1" applyAlignment="1">
      <alignment vertical="center"/>
    </xf>
    <xf numFmtId="164" fontId="12" fillId="0" borderId="0" xfId="51" applyFont="1" applyAlignment="1">
      <alignment vertical="center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64" fontId="10" fillId="33" borderId="10" xfId="51" applyFont="1" applyFill="1" applyBorder="1" applyAlignment="1" applyProtection="1">
      <alignment vertical="center"/>
      <protection/>
    </xf>
    <xf numFmtId="164" fontId="10" fillId="33" borderId="10" xfId="51" applyFont="1" applyFill="1" applyBorder="1" applyAlignment="1" applyProtection="1">
      <alignment horizontal="center" vertical="center"/>
      <protection/>
    </xf>
    <xf numFmtId="9" fontId="10" fillId="33" borderId="10" xfId="49" applyFont="1" applyFill="1" applyBorder="1" applyAlignment="1" applyProtection="1">
      <alignment horizontal="center" vertical="center"/>
      <protection/>
    </xf>
    <xf numFmtId="4" fontId="16" fillId="0" borderId="0" xfId="51" applyNumberFormat="1" applyFont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4" fontId="12" fillId="0" borderId="0" xfId="51" applyNumberFormat="1" applyFont="1" applyAlignment="1">
      <alignment horizontal="center" vertical="center"/>
    </xf>
    <xf numFmtId="4" fontId="13" fillId="0" borderId="0" xfId="51" applyNumberFormat="1" applyFont="1" applyAlignment="1">
      <alignment horizontal="center" vertical="center"/>
    </xf>
    <xf numFmtId="164" fontId="12" fillId="0" borderId="0" xfId="51" applyFont="1" applyAlignment="1">
      <alignment horizontal="center" vertical="center"/>
    </xf>
    <xf numFmtId="4" fontId="0" fillId="35" borderId="10" xfId="0" applyNumberFormat="1" applyFont="1" applyFill="1" applyBorder="1" applyAlignment="1" applyProtection="1">
      <alignment horizontal="center" vertical="center" wrapText="1"/>
      <protection/>
    </xf>
    <xf numFmtId="4" fontId="6" fillId="35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51" applyNumberFormat="1" applyFont="1" applyAlignment="1">
      <alignment horizontal="center" vertical="center"/>
    </xf>
    <xf numFmtId="164" fontId="4" fillId="33" borderId="10" xfId="5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35" borderId="10" xfId="49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9" fontId="55" fillId="0" borderId="10" xfId="49" applyFont="1" applyFill="1" applyBorder="1" applyAlignment="1" applyProtection="1">
      <alignment horizontal="center" vertical="center"/>
      <protection locked="0"/>
    </xf>
    <xf numFmtId="164" fontId="56" fillId="0" borderId="10" xfId="51" applyFont="1" applyFill="1" applyBorder="1" applyAlignment="1" applyProtection="1">
      <alignment vertical="center"/>
      <protection/>
    </xf>
    <xf numFmtId="9" fontId="6" fillId="0" borderId="0" xfId="49" applyFont="1" applyAlignment="1">
      <alignment horizontal="center" vertical="center"/>
    </xf>
    <xf numFmtId="9" fontId="6" fillId="0" borderId="0" xfId="49" applyFont="1" applyBorder="1" applyAlignment="1">
      <alignment horizontal="center" vertical="center"/>
    </xf>
    <xf numFmtId="9" fontId="14" fillId="0" borderId="0" xfId="49" applyFont="1" applyAlignment="1">
      <alignment horizontal="center" vertical="center"/>
    </xf>
    <xf numFmtId="4" fontId="16" fillId="0" borderId="0" xfId="51" applyNumberFormat="1" applyFont="1" applyAlignment="1">
      <alignment horizontal="center" vertical="center"/>
    </xf>
    <xf numFmtId="4" fontId="6" fillId="0" borderId="0" xfId="51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7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2" fontId="33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0" fillId="0" borderId="10" xfId="51" applyFont="1" applyFill="1" applyBorder="1" applyAlignment="1" applyProtection="1">
      <alignment horizontal="center" vertical="center"/>
      <protection/>
    </xf>
    <xf numFmtId="164" fontId="56" fillId="0" borderId="10" xfId="51" applyFont="1" applyFill="1" applyBorder="1" applyAlignment="1" applyProtection="1">
      <alignment horizontal="center" vertical="center"/>
      <protection/>
    </xf>
    <xf numFmtId="9" fontId="56" fillId="0" borderId="10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Font="1" applyFill="1" applyBorder="1" applyAlignment="1" applyProtection="1">
      <alignment horizontal="right" vertical="center"/>
      <protection/>
    </xf>
    <xf numFmtId="167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64" fontId="0" fillId="0" borderId="10" xfId="51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64" fontId="2" fillId="0" borderId="10" xfId="5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64" fontId="0" fillId="34" borderId="10" xfId="51" applyFont="1" applyFill="1" applyBorder="1" applyAlignment="1" applyProtection="1">
      <alignment vertical="center"/>
      <protection/>
    </xf>
    <xf numFmtId="0" fontId="56" fillId="0" borderId="10" xfId="0" applyFont="1" applyBorder="1" applyAlignment="1" applyProtection="1">
      <alignment vertical="center"/>
      <protection/>
    </xf>
    <xf numFmtId="9" fontId="56" fillId="0" borderId="10" xfId="49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169" fontId="0" fillId="0" borderId="10" xfId="0" applyNumberFormat="1" applyFont="1" applyFill="1" applyBorder="1" applyAlignment="1" applyProtection="1">
      <alignment horizontal="right" vertical="center"/>
      <protection/>
    </xf>
    <xf numFmtId="169" fontId="15" fillId="0" borderId="10" xfId="0" applyNumberFormat="1" applyFont="1" applyFill="1" applyBorder="1" applyAlignment="1" applyProtection="1">
      <alignment horizontal="right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9" fontId="6" fillId="34" borderId="10" xfId="49" applyFont="1" applyFill="1" applyBorder="1" applyAlignment="1" applyProtection="1">
      <alignment horizontal="center" vertical="center"/>
      <protection/>
    </xf>
    <xf numFmtId="164" fontId="4" fillId="36" borderId="10" xfId="51" applyFont="1" applyFill="1" applyBorder="1" applyAlignment="1" applyProtection="1">
      <alignment vertical="center"/>
      <protection/>
    </xf>
    <xf numFmtId="168" fontId="15" fillId="0" borderId="10" xfId="0" applyNumberFormat="1" applyFont="1" applyFill="1" applyBorder="1" applyAlignment="1" applyProtection="1">
      <alignment horizontal="right" vertical="center"/>
      <protection/>
    </xf>
    <xf numFmtId="2" fontId="15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167" fontId="57" fillId="0" borderId="10" xfId="0" applyNumberFormat="1" applyFont="1" applyFill="1" applyBorder="1" applyAlignment="1" applyProtection="1">
      <alignment horizontal="right" vertical="center"/>
      <protection/>
    </xf>
    <xf numFmtId="9" fontId="57" fillId="0" borderId="10" xfId="49" applyFont="1" applyFill="1" applyBorder="1" applyAlignment="1" applyProtection="1">
      <alignment horizontal="center" vertical="center"/>
      <protection/>
    </xf>
    <xf numFmtId="164" fontId="4" fillId="36" borderId="10" xfId="51" applyFont="1" applyFill="1" applyBorder="1" applyAlignment="1" applyProtection="1">
      <alignment horizontal="right" vertical="center"/>
      <protection/>
    </xf>
    <xf numFmtId="0" fontId="56" fillId="0" borderId="10" xfId="0" applyFont="1" applyFill="1" applyBorder="1" applyAlignment="1" applyProtection="1">
      <alignment vertical="center"/>
      <protection/>
    </xf>
    <xf numFmtId="167" fontId="15" fillId="0" borderId="10" xfId="0" applyNumberFormat="1" applyFont="1" applyFill="1" applyBorder="1" applyAlignment="1" applyProtection="1">
      <alignment horizontal="right" vertical="center"/>
      <protection/>
    </xf>
    <xf numFmtId="164" fontId="4" fillId="36" borderId="10" xfId="0" applyNumberFormat="1" applyFont="1" applyFill="1" applyBorder="1" applyAlignment="1" applyProtection="1">
      <alignment vertical="center"/>
      <protection/>
    </xf>
    <xf numFmtId="167" fontId="4" fillId="36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0" xfId="45" applyNumberFormat="1" applyFont="1" applyFill="1" applyBorder="1" applyAlignment="1" applyProtection="1">
      <alignment horizontal="center" vertical="center" wrapText="1"/>
      <protection locked="0"/>
    </xf>
    <xf numFmtId="10" fontId="6" fillId="0" borderId="0" xfId="0" applyNumberFormat="1" applyFont="1" applyAlignment="1" applyProtection="1">
      <alignment/>
      <protection locked="0"/>
    </xf>
    <xf numFmtId="4" fontId="12" fillId="0" borderId="0" xfId="51" applyNumberFormat="1" applyFont="1" applyAlignment="1" applyProtection="1">
      <alignment vertical="center"/>
      <protection locked="0"/>
    </xf>
    <xf numFmtId="4" fontId="14" fillId="0" borderId="0" xfId="51" applyNumberFormat="1" applyFont="1" applyAlignment="1" applyProtection="1">
      <alignment vertical="center"/>
      <protection locked="0"/>
    </xf>
    <xf numFmtId="0" fontId="14" fillId="0" borderId="0" xfId="51" applyNumberFormat="1" applyFont="1" applyAlignment="1" applyProtection="1">
      <alignment vertical="center"/>
      <protection locked="0"/>
    </xf>
    <xf numFmtId="4" fontId="14" fillId="0" borderId="0" xfId="51" applyNumberFormat="1" applyFont="1" applyAlignment="1" applyProtection="1">
      <alignment horizontal="center" vertical="center"/>
      <protection locked="0"/>
    </xf>
    <xf numFmtId="4" fontId="13" fillId="0" borderId="0" xfId="51" applyNumberFormat="1" applyFont="1" applyAlignment="1" applyProtection="1">
      <alignment vertical="center"/>
      <protection locked="0"/>
    </xf>
    <xf numFmtId="4" fontId="12" fillId="0" borderId="0" xfId="51" applyNumberFormat="1" applyFont="1" applyAlignment="1" applyProtection="1">
      <alignment horizontal="center" vertical="center"/>
      <protection locked="0"/>
    </xf>
    <xf numFmtId="4" fontId="0" fillId="0" borderId="0" xfId="51" applyNumberFormat="1" applyFont="1" applyAlignment="1" applyProtection="1">
      <alignment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showZeros="0" view="pageBreakPreview" zoomScale="90" zoomScaleSheetLayoutView="90" zoomScalePageLayoutView="0" workbookViewId="0" topLeftCell="A1">
      <pane ySplit="15" topLeftCell="A94" activePane="bottomLeft" state="frozen"/>
      <selection pane="topLeft" activeCell="A1" sqref="A1"/>
      <selection pane="bottomLeft" activeCell="B103" sqref="B103"/>
    </sheetView>
  </sheetViews>
  <sheetFormatPr defaultColWidth="12.7109375" defaultRowHeight="12.75"/>
  <cols>
    <col min="1" max="1" width="104.421875" style="23" customWidth="1"/>
    <col min="2" max="2" width="9.7109375" style="32" customWidth="1"/>
    <col min="3" max="3" width="4.28125" style="24" customWidth="1"/>
    <col min="4" max="5" width="11.28125" style="31" customWidth="1"/>
    <col min="6" max="7" width="10.8515625" style="31" customWidth="1"/>
    <col min="8" max="8" width="12.57421875" style="31" customWidth="1"/>
    <col min="9" max="9" width="12.7109375" style="31" bestFit="1" customWidth="1"/>
    <col min="10" max="10" width="12.28125" style="34" customWidth="1"/>
    <col min="11" max="11" width="7.28125" style="103" bestFit="1" customWidth="1"/>
    <col min="12" max="12" width="13.8515625" style="31" customWidth="1"/>
    <col min="13" max="13" width="14.7109375" style="39" bestFit="1" customWidth="1"/>
    <col min="14" max="14" width="12.7109375" style="23" customWidth="1"/>
    <col min="15" max="15" width="13.7109375" style="23" bestFit="1" customWidth="1"/>
    <col min="16" max="16384" width="12.7109375" style="23" customWidth="1"/>
  </cols>
  <sheetData>
    <row r="1" spans="1:5" ht="15" customHeight="1">
      <c r="A1" s="112" t="s">
        <v>167</v>
      </c>
      <c r="B1" s="112"/>
      <c r="C1" s="112"/>
      <c r="D1" s="112"/>
      <c r="E1" s="112"/>
    </row>
    <row r="2" spans="1:5" ht="15" customHeight="1">
      <c r="A2" s="112"/>
      <c r="B2" s="112"/>
      <c r="C2" s="112"/>
      <c r="D2" s="112"/>
      <c r="E2" s="112"/>
    </row>
    <row r="3" spans="1:5" ht="15" customHeight="1">
      <c r="A3" s="112"/>
      <c r="B3" s="112"/>
      <c r="C3" s="112"/>
      <c r="D3" s="112"/>
      <c r="E3" s="112"/>
    </row>
    <row r="4" spans="1:5" ht="15" customHeight="1">
      <c r="A4" s="112"/>
      <c r="B4" s="112"/>
      <c r="C4" s="112"/>
      <c r="D4" s="112"/>
      <c r="E4" s="112"/>
    </row>
    <row r="5" spans="1:5" ht="15" customHeight="1">
      <c r="A5" s="112"/>
      <c r="B5" s="112"/>
      <c r="C5" s="112"/>
      <c r="D5" s="112"/>
      <c r="E5" s="112"/>
    </row>
    <row r="6" spans="1:5" ht="15" customHeight="1">
      <c r="A6" s="113" t="s">
        <v>168</v>
      </c>
      <c r="B6" s="114"/>
      <c r="C6" s="114"/>
      <c r="D6" s="115"/>
      <c r="E6" s="115"/>
    </row>
    <row r="7" spans="1:5" ht="15" customHeight="1">
      <c r="A7" s="113" t="s">
        <v>168</v>
      </c>
      <c r="B7" s="114"/>
      <c r="C7" s="114"/>
      <c r="D7" s="115"/>
      <c r="E7" s="115"/>
    </row>
    <row r="8" spans="1:5" ht="15" customHeight="1">
      <c r="A8" s="113" t="s">
        <v>168</v>
      </c>
      <c r="B8" s="114"/>
      <c r="C8" s="114"/>
      <c r="D8" s="115"/>
      <c r="E8" s="115"/>
    </row>
    <row r="9" spans="1:13" ht="15.75" customHeight="1">
      <c r="A9" s="117" t="s">
        <v>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s="25" customFormat="1" ht="15.75" customHeight="1">
      <c r="A11" s="118" t="s">
        <v>141</v>
      </c>
      <c r="B11" s="118"/>
      <c r="C11" s="118"/>
      <c r="D11" s="118"/>
      <c r="E11" s="118"/>
      <c r="F11" s="118" t="s">
        <v>59</v>
      </c>
      <c r="G11" s="118"/>
      <c r="H11" s="118"/>
      <c r="I11" s="118"/>
      <c r="J11" s="118"/>
      <c r="K11" s="118"/>
      <c r="L11" s="118"/>
      <c r="M11" s="118"/>
    </row>
    <row r="12" spans="1:13" s="25" customFormat="1" ht="15.75" customHeight="1">
      <c r="A12" s="118" t="s">
        <v>140</v>
      </c>
      <c r="B12" s="118"/>
      <c r="C12" s="118"/>
      <c r="D12" s="118"/>
      <c r="E12" s="118"/>
      <c r="F12" s="119" t="s">
        <v>60</v>
      </c>
      <c r="G12" s="119"/>
      <c r="H12" s="119"/>
      <c r="I12" s="119"/>
      <c r="J12" s="74" t="s">
        <v>21</v>
      </c>
      <c r="K12" s="101" t="s">
        <v>162</v>
      </c>
      <c r="L12" s="109">
        <v>42644</v>
      </c>
      <c r="M12" s="109"/>
    </row>
    <row r="13" spans="1:13" ht="15.75" customHeight="1">
      <c r="A13" s="93" t="s">
        <v>9</v>
      </c>
      <c r="B13" s="95" t="s">
        <v>10</v>
      </c>
      <c r="C13" s="93" t="s">
        <v>11</v>
      </c>
      <c r="D13" s="90" t="s">
        <v>6</v>
      </c>
      <c r="E13" s="90"/>
      <c r="F13" s="86" t="s">
        <v>7</v>
      </c>
      <c r="G13" s="86"/>
      <c r="H13" s="86" t="s">
        <v>5</v>
      </c>
      <c r="I13" s="86" t="s">
        <v>15</v>
      </c>
      <c r="J13" s="87" t="s">
        <v>8</v>
      </c>
      <c r="K13" s="87"/>
      <c r="L13" s="86" t="s">
        <v>19</v>
      </c>
      <c r="M13" s="92" t="s">
        <v>20</v>
      </c>
    </row>
    <row r="14" spans="1:13" ht="15.75" customHeight="1">
      <c r="A14" s="94"/>
      <c r="B14" s="95"/>
      <c r="C14" s="93"/>
      <c r="D14" s="90" t="s">
        <v>16</v>
      </c>
      <c r="E14" s="86" t="s">
        <v>17</v>
      </c>
      <c r="F14" s="90" t="s">
        <v>16</v>
      </c>
      <c r="G14" s="86" t="s">
        <v>17</v>
      </c>
      <c r="H14" s="86"/>
      <c r="I14" s="86"/>
      <c r="J14" s="87" t="s">
        <v>12</v>
      </c>
      <c r="K14" s="91" t="s">
        <v>13</v>
      </c>
      <c r="L14" s="86"/>
      <c r="M14" s="92"/>
    </row>
    <row r="15" spans="1:13" ht="15.75" customHeight="1">
      <c r="A15" s="94"/>
      <c r="B15" s="95"/>
      <c r="C15" s="93"/>
      <c r="D15" s="90"/>
      <c r="E15" s="86"/>
      <c r="F15" s="90"/>
      <c r="G15" s="86"/>
      <c r="H15" s="86"/>
      <c r="I15" s="86"/>
      <c r="J15" s="87"/>
      <c r="K15" s="91"/>
      <c r="L15" s="86"/>
      <c r="M15" s="92"/>
    </row>
    <row r="16" spans="1:13" ht="15.75" customHeight="1">
      <c r="A16" s="26" t="s">
        <v>32</v>
      </c>
      <c r="B16" s="27"/>
      <c r="C16" s="27"/>
      <c r="D16" s="42"/>
      <c r="E16" s="42"/>
      <c r="F16" s="42"/>
      <c r="G16" s="42"/>
      <c r="H16" s="42"/>
      <c r="I16" s="42"/>
      <c r="J16" s="78"/>
      <c r="K16" s="80"/>
      <c r="L16" s="42"/>
      <c r="M16" s="43" t="e">
        <f>SUM(L19:L28)</f>
        <v>#VALUE!</v>
      </c>
    </row>
    <row r="17" spans="1:13" ht="15.75" customHeight="1">
      <c r="A17" s="120" t="s">
        <v>0</v>
      </c>
      <c r="B17" s="121"/>
      <c r="C17" s="121"/>
      <c r="D17" s="121"/>
      <c r="E17" s="121"/>
      <c r="F17" s="121"/>
      <c r="G17" s="121"/>
      <c r="H17" s="121"/>
      <c r="I17" s="121"/>
      <c r="J17" s="122"/>
      <c r="K17" s="123"/>
      <c r="L17" s="121"/>
      <c r="M17" s="43"/>
    </row>
    <row r="18" spans="1:13" ht="15.75" customHeight="1">
      <c r="A18" s="120" t="s">
        <v>1</v>
      </c>
      <c r="B18" s="121"/>
      <c r="C18" s="121"/>
      <c r="D18" s="121"/>
      <c r="E18" s="121"/>
      <c r="F18" s="121"/>
      <c r="G18" s="121"/>
      <c r="H18" s="121"/>
      <c r="I18" s="121"/>
      <c r="J18" s="122"/>
      <c r="K18" s="123"/>
      <c r="L18" s="121"/>
      <c r="M18" s="43"/>
    </row>
    <row r="19" spans="1:13" ht="15.75" customHeight="1">
      <c r="A19" s="124" t="s">
        <v>99</v>
      </c>
      <c r="B19" s="121">
        <v>5</v>
      </c>
      <c r="C19" s="121" t="s">
        <v>53</v>
      </c>
      <c r="D19" s="44">
        <v>0</v>
      </c>
      <c r="E19" s="46">
        <f>D19*B19</f>
        <v>0</v>
      </c>
      <c r="F19" s="44">
        <v>0</v>
      </c>
      <c r="G19" s="45">
        <f>F19*B19</f>
        <v>0</v>
      </c>
      <c r="H19" s="45">
        <f>+D19+F19</f>
        <v>0</v>
      </c>
      <c r="I19" s="45">
        <f>E19+G19</f>
        <v>0</v>
      </c>
      <c r="J19" s="102" t="e">
        <f>K19*I19</f>
        <v>#VALUE!</v>
      </c>
      <c r="K19" s="123" t="str">
        <f>$K$12</f>
        <v>XX</v>
      </c>
      <c r="L19" s="45" t="e">
        <f>I19+J19</f>
        <v>#VALUE!</v>
      </c>
      <c r="M19" s="43"/>
    </row>
    <row r="20" spans="1:13" ht="15.75" customHeight="1">
      <c r="A20" s="120" t="s">
        <v>2</v>
      </c>
      <c r="B20" s="121"/>
      <c r="C20" s="121"/>
      <c r="D20" s="59"/>
      <c r="E20" s="121"/>
      <c r="F20" s="59"/>
      <c r="G20" s="121"/>
      <c r="H20" s="121"/>
      <c r="I20" s="121"/>
      <c r="J20" s="122"/>
      <c r="K20" s="123"/>
      <c r="L20" s="121"/>
      <c r="M20" s="43"/>
    </row>
    <row r="21" spans="1:13" ht="15.75" customHeight="1">
      <c r="A21" s="124" t="s">
        <v>3</v>
      </c>
      <c r="B21" s="121">
        <v>2.03</v>
      </c>
      <c r="C21" s="121" t="s">
        <v>50</v>
      </c>
      <c r="D21" s="44">
        <v>0</v>
      </c>
      <c r="E21" s="46">
        <f>D21*B21</f>
        <v>0</v>
      </c>
      <c r="F21" s="44">
        <v>0</v>
      </c>
      <c r="G21" s="45">
        <f>F21*B21</f>
        <v>0</v>
      </c>
      <c r="H21" s="45">
        <f>+D21+F21</f>
        <v>0</v>
      </c>
      <c r="I21" s="45">
        <f>E21+G21</f>
        <v>0</v>
      </c>
      <c r="J21" s="102" t="e">
        <f>K21*I21</f>
        <v>#VALUE!</v>
      </c>
      <c r="K21" s="123" t="str">
        <f>$K$12</f>
        <v>XX</v>
      </c>
      <c r="L21" s="45" t="e">
        <f>I21+J21</f>
        <v>#VALUE!</v>
      </c>
      <c r="M21" s="43"/>
    </row>
    <row r="22" spans="1:13" ht="15.75" customHeight="1">
      <c r="A22" s="120" t="s">
        <v>65</v>
      </c>
      <c r="B22" s="125"/>
      <c r="C22" s="136"/>
      <c r="D22" s="61"/>
      <c r="E22" s="125"/>
      <c r="F22" s="61"/>
      <c r="G22" s="125"/>
      <c r="H22" s="125"/>
      <c r="I22" s="125"/>
      <c r="J22" s="141"/>
      <c r="K22" s="142"/>
      <c r="L22" s="125"/>
      <c r="M22" s="125"/>
    </row>
    <row r="23" spans="1:13" ht="15.75" customHeight="1">
      <c r="A23" s="120" t="s">
        <v>66</v>
      </c>
      <c r="B23" s="125"/>
      <c r="C23" s="136"/>
      <c r="D23" s="61"/>
      <c r="E23" s="125"/>
      <c r="F23" s="61"/>
      <c r="G23" s="125"/>
      <c r="H23" s="125"/>
      <c r="I23" s="125"/>
      <c r="J23" s="141"/>
      <c r="K23" s="142"/>
      <c r="L23" s="125"/>
      <c r="M23" s="125"/>
    </row>
    <row r="24" spans="1:256" ht="15.75" customHeight="1">
      <c r="A24" s="124" t="s">
        <v>67</v>
      </c>
      <c r="B24" s="126">
        <v>2.58</v>
      </c>
      <c r="C24" s="82" t="s">
        <v>98</v>
      </c>
      <c r="D24" s="44">
        <v>0</v>
      </c>
      <c r="E24" s="46">
        <f>D24*B24</f>
        <v>0</v>
      </c>
      <c r="F24" s="44">
        <v>0</v>
      </c>
      <c r="G24" s="45">
        <f>F24*B24</f>
        <v>0</v>
      </c>
      <c r="H24" s="45">
        <f>+D24+F24</f>
        <v>0</v>
      </c>
      <c r="I24" s="45">
        <f>E24+G24</f>
        <v>0</v>
      </c>
      <c r="J24" s="102" t="e">
        <f>K24*I24</f>
        <v>#VALUE!</v>
      </c>
      <c r="K24" s="123" t="str">
        <f>$K$12</f>
        <v>XX</v>
      </c>
      <c r="L24" s="45" t="e">
        <f>I24+J24</f>
        <v>#VALUE!</v>
      </c>
      <c r="M24" s="126" t="s">
        <v>97</v>
      </c>
      <c r="IV24" s="50"/>
    </row>
    <row r="25" spans="1:13" ht="15.75" customHeight="1">
      <c r="A25" s="120" t="s">
        <v>68</v>
      </c>
      <c r="B25" s="125"/>
      <c r="C25" s="136"/>
      <c r="D25" s="61"/>
      <c r="E25" s="125"/>
      <c r="F25" s="61"/>
      <c r="G25" s="125"/>
      <c r="H25" s="125"/>
      <c r="I25" s="143"/>
      <c r="J25" s="141"/>
      <c r="K25" s="142"/>
      <c r="L25" s="125"/>
      <c r="M25" s="125"/>
    </row>
    <row r="26" spans="1:14" ht="15.75" customHeight="1">
      <c r="A26" s="124" t="s">
        <v>69</v>
      </c>
      <c r="B26" s="126">
        <v>5.2</v>
      </c>
      <c r="C26" s="82" t="s">
        <v>50</v>
      </c>
      <c r="D26" s="44">
        <v>0</v>
      </c>
      <c r="E26" s="46">
        <f>D26*B26</f>
        <v>0</v>
      </c>
      <c r="F26" s="44">
        <v>0</v>
      </c>
      <c r="G26" s="45">
        <f>F26*B26</f>
        <v>0</v>
      </c>
      <c r="H26" s="45">
        <f>+D26+F26</f>
        <v>0</v>
      </c>
      <c r="I26" s="45">
        <f>E26+G26</f>
        <v>0</v>
      </c>
      <c r="J26" s="102" t="e">
        <f>K26*I26</f>
        <v>#VALUE!</v>
      </c>
      <c r="K26" s="123" t="str">
        <f>$K$12</f>
        <v>XX</v>
      </c>
      <c r="L26" s="45" t="e">
        <f>I26+J26</f>
        <v>#VALUE!</v>
      </c>
      <c r="M26" s="144"/>
      <c r="N26" s="51"/>
    </row>
    <row r="27" spans="1:13" ht="15.75" customHeight="1">
      <c r="A27" s="120" t="s">
        <v>54</v>
      </c>
      <c r="B27" s="125"/>
      <c r="C27" s="136"/>
      <c r="D27" s="61"/>
      <c r="E27" s="125"/>
      <c r="F27" s="61"/>
      <c r="G27" s="125"/>
      <c r="H27" s="125"/>
      <c r="I27" s="125"/>
      <c r="J27" s="141"/>
      <c r="K27" s="142"/>
      <c r="L27" s="125"/>
      <c r="M27" s="125"/>
    </row>
    <row r="28" spans="1:13" ht="15.75" customHeight="1">
      <c r="A28" s="124" t="s">
        <v>49</v>
      </c>
      <c r="B28" s="127">
        <v>205.88</v>
      </c>
      <c r="C28" s="82" t="s">
        <v>50</v>
      </c>
      <c r="D28" s="44">
        <v>0</v>
      </c>
      <c r="E28" s="46">
        <f>D28*B28</f>
        <v>0</v>
      </c>
      <c r="F28" s="44">
        <v>0</v>
      </c>
      <c r="G28" s="45">
        <f>F28*B28</f>
        <v>0</v>
      </c>
      <c r="H28" s="45">
        <f>+D28+F28</f>
        <v>0</v>
      </c>
      <c r="I28" s="45">
        <f>E28+G28</f>
        <v>0</v>
      </c>
      <c r="J28" s="102" t="e">
        <f>K28*I28</f>
        <v>#VALUE!</v>
      </c>
      <c r="K28" s="123" t="str">
        <f>$K$12</f>
        <v>XX</v>
      </c>
      <c r="L28" s="45" t="e">
        <f>I28+J28</f>
        <v>#VALUE!</v>
      </c>
      <c r="M28" s="144"/>
    </row>
    <row r="29" spans="1:70" ht="15.75" customHeight="1">
      <c r="A29" s="26" t="s">
        <v>55</v>
      </c>
      <c r="B29" s="27"/>
      <c r="C29" s="27"/>
      <c r="D29" s="27"/>
      <c r="E29" s="27"/>
      <c r="F29" s="27"/>
      <c r="G29" s="27"/>
      <c r="H29" s="27"/>
      <c r="I29" s="27"/>
      <c r="J29" s="79"/>
      <c r="K29" s="80"/>
      <c r="L29" s="27"/>
      <c r="M29" s="71" t="e">
        <f>SUM(L32:L37)</f>
        <v>#VALUE!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</row>
    <row r="30" spans="1:70" ht="15.75" customHeight="1">
      <c r="A30" s="120" t="s">
        <v>70</v>
      </c>
      <c r="B30" s="125"/>
      <c r="C30" s="136"/>
      <c r="D30" s="61"/>
      <c r="E30" s="125"/>
      <c r="F30" s="61"/>
      <c r="G30" s="125"/>
      <c r="H30" s="125"/>
      <c r="I30" s="125"/>
      <c r="J30" s="141"/>
      <c r="K30" s="142"/>
      <c r="L30" s="125"/>
      <c r="M30" s="12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1" s="52" customFormat="1" ht="15.75" customHeight="1">
      <c r="A31" s="120" t="s">
        <v>71</v>
      </c>
      <c r="B31" s="125"/>
      <c r="C31" s="136"/>
      <c r="D31" s="61"/>
      <c r="E31" s="125"/>
      <c r="F31" s="61"/>
      <c r="G31" s="125"/>
      <c r="H31" s="125"/>
      <c r="I31" s="125"/>
      <c r="J31" s="141"/>
      <c r="K31" s="142"/>
      <c r="L31" s="125"/>
      <c r="M31" s="125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5"/>
    </row>
    <row r="32" spans="1:71" s="52" customFormat="1" ht="15.75" customHeight="1">
      <c r="A32" s="124" t="s">
        <v>72</v>
      </c>
      <c r="B32" s="126">
        <v>6.61</v>
      </c>
      <c r="C32" s="82" t="s">
        <v>50</v>
      </c>
      <c r="D32" s="44">
        <v>0</v>
      </c>
      <c r="E32" s="46">
        <f>D32*B32</f>
        <v>0</v>
      </c>
      <c r="F32" s="44">
        <v>0</v>
      </c>
      <c r="G32" s="45">
        <f>F32*B32</f>
        <v>0</v>
      </c>
      <c r="H32" s="45">
        <f>+D32+F32</f>
        <v>0</v>
      </c>
      <c r="I32" s="45">
        <f>E32+G32</f>
        <v>0</v>
      </c>
      <c r="J32" s="102" t="e">
        <f>K32*I32</f>
        <v>#VALUE!</v>
      </c>
      <c r="K32" s="123" t="str">
        <f>$K$12</f>
        <v>XX</v>
      </c>
      <c r="L32" s="45" t="e">
        <f>I32+J32</f>
        <v>#VALUE!</v>
      </c>
      <c r="M32" s="144"/>
      <c r="N32" s="57"/>
      <c r="O32" s="57"/>
      <c r="P32" s="57"/>
      <c r="Q32" s="57"/>
      <c r="R32" s="57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5"/>
    </row>
    <row r="33" spans="1:71" s="52" customFormat="1" ht="15.75" customHeight="1">
      <c r="A33" s="120" t="s">
        <v>73</v>
      </c>
      <c r="B33" s="125"/>
      <c r="C33" s="136"/>
      <c r="D33" s="61"/>
      <c r="E33" s="125"/>
      <c r="F33" s="61"/>
      <c r="G33" s="125"/>
      <c r="H33" s="125"/>
      <c r="I33" s="125"/>
      <c r="J33" s="141"/>
      <c r="K33" s="142"/>
      <c r="L33" s="125"/>
      <c r="M33" s="125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5"/>
    </row>
    <row r="34" spans="1:71" s="52" customFormat="1" ht="15.75" customHeight="1">
      <c r="A34" s="124" t="s">
        <v>63</v>
      </c>
      <c r="B34" s="128">
        <v>25.67</v>
      </c>
      <c r="C34" s="82" t="s">
        <v>52</v>
      </c>
      <c r="D34" s="44">
        <v>0</v>
      </c>
      <c r="E34" s="46">
        <f>D34*B34</f>
        <v>0</v>
      </c>
      <c r="F34" s="44">
        <v>0</v>
      </c>
      <c r="G34" s="45">
        <f>F34*B34</f>
        <v>0</v>
      </c>
      <c r="H34" s="45">
        <f>+D34+F34</f>
        <v>0</v>
      </c>
      <c r="I34" s="45">
        <f>E34+G34</f>
        <v>0</v>
      </c>
      <c r="J34" s="102" t="e">
        <f>K34*I34</f>
        <v>#VALUE!</v>
      </c>
      <c r="K34" s="123" t="str">
        <f>$K$12</f>
        <v>XX</v>
      </c>
      <c r="L34" s="45" t="e">
        <f>I34+J34</f>
        <v>#VALUE!</v>
      </c>
      <c r="M34" s="144"/>
      <c r="N34" s="57"/>
      <c r="O34" s="57"/>
      <c r="P34" s="57"/>
      <c r="Q34" s="57"/>
      <c r="R34" s="57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5"/>
    </row>
    <row r="35" spans="1:71" s="52" customFormat="1" ht="15.75" customHeight="1">
      <c r="A35" s="124" t="s">
        <v>64</v>
      </c>
      <c r="B35" s="126">
        <v>5.39</v>
      </c>
      <c r="C35" s="82" t="s">
        <v>52</v>
      </c>
      <c r="D35" s="44">
        <v>0</v>
      </c>
      <c r="E35" s="46">
        <f>D35*B35</f>
        <v>0</v>
      </c>
      <c r="F35" s="44">
        <v>0</v>
      </c>
      <c r="G35" s="45">
        <f>F35*B35</f>
        <v>0</v>
      </c>
      <c r="H35" s="45">
        <f>+D35+F35</f>
        <v>0</v>
      </c>
      <c r="I35" s="45">
        <f>E35+G35</f>
        <v>0</v>
      </c>
      <c r="J35" s="102" t="e">
        <f>K35*I35</f>
        <v>#VALUE!</v>
      </c>
      <c r="K35" s="123" t="str">
        <f>$K$12</f>
        <v>XX</v>
      </c>
      <c r="L35" s="45" t="e">
        <f>I35+J35</f>
        <v>#VALUE!</v>
      </c>
      <c r="M35" s="144"/>
      <c r="N35" s="57"/>
      <c r="O35" s="57"/>
      <c r="P35" s="57"/>
      <c r="Q35" s="57"/>
      <c r="R35" s="57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5"/>
    </row>
    <row r="36" spans="1:71" s="52" customFormat="1" ht="15.75" customHeight="1">
      <c r="A36" s="120" t="s">
        <v>74</v>
      </c>
      <c r="B36" s="125"/>
      <c r="C36" s="136"/>
      <c r="D36" s="61"/>
      <c r="E36" s="125"/>
      <c r="F36" s="61"/>
      <c r="G36" s="125"/>
      <c r="H36" s="125"/>
      <c r="I36" s="125"/>
      <c r="J36" s="141"/>
      <c r="K36" s="142"/>
      <c r="L36" s="125"/>
      <c r="M36" s="12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5"/>
    </row>
    <row r="37" spans="1:70" ht="15.75" customHeight="1">
      <c r="A37" s="124" t="s">
        <v>142</v>
      </c>
      <c r="B37" s="126">
        <v>0.41</v>
      </c>
      <c r="C37" s="82" t="s">
        <v>51</v>
      </c>
      <c r="D37" s="44">
        <v>0</v>
      </c>
      <c r="E37" s="46">
        <f>D37*B37</f>
        <v>0</v>
      </c>
      <c r="F37" s="44">
        <v>0</v>
      </c>
      <c r="G37" s="45">
        <f>F37*B37</f>
        <v>0</v>
      </c>
      <c r="H37" s="45">
        <f>+D37+F37</f>
        <v>0</v>
      </c>
      <c r="I37" s="45">
        <f>E37+G37</f>
        <v>0</v>
      </c>
      <c r="J37" s="102" t="e">
        <f>K37*I37</f>
        <v>#VALUE!</v>
      </c>
      <c r="K37" s="123" t="str">
        <f>$K$12</f>
        <v>XX</v>
      </c>
      <c r="L37" s="45" t="e">
        <f>I37+J37</f>
        <v>#VALUE!</v>
      </c>
      <c r="M37" s="144"/>
      <c r="N37" s="57"/>
      <c r="O37" s="57"/>
      <c r="P37" s="57"/>
      <c r="Q37" s="57"/>
      <c r="R37" s="5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</row>
    <row r="38" spans="1:70" ht="15.75" customHeight="1">
      <c r="A38" s="26" t="s">
        <v>139</v>
      </c>
      <c r="B38" s="27"/>
      <c r="C38" s="27"/>
      <c r="D38" s="27"/>
      <c r="E38" s="27"/>
      <c r="F38" s="27"/>
      <c r="G38" s="27"/>
      <c r="H38" s="27"/>
      <c r="I38" s="27"/>
      <c r="J38" s="79"/>
      <c r="K38" s="80"/>
      <c r="L38" s="27"/>
      <c r="M38" s="43" t="e">
        <f>SUM(L41:L44)</f>
        <v>#VALUE!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</row>
    <row r="39" spans="1:13" ht="15.75" customHeight="1">
      <c r="A39" s="120" t="s">
        <v>75</v>
      </c>
      <c r="B39" s="125"/>
      <c r="C39" s="136"/>
      <c r="D39" s="61"/>
      <c r="E39" s="125"/>
      <c r="F39" s="61"/>
      <c r="G39" s="125"/>
      <c r="H39" s="125"/>
      <c r="I39" s="125"/>
      <c r="J39" s="141"/>
      <c r="K39" s="142"/>
      <c r="L39" s="125"/>
      <c r="M39" s="125"/>
    </row>
    <row r="40" spans="1:13" ht="15.75" customHeight="1">
      <c r="A40" s="120" t="s">
        <v>103</v>
      </c>
      <c r="B40" s="125"/>
      <c r="C40" s="136"/>
      <c r="D40" s="61"/>
      <c r="E40" s="125"/>
      <c r="F40" s="61"/>
      <c r="G40" s="125"/>
      <c r="H40" s="125"/>
      <c r="I40" s="125"/>
      <c r="J40" s="141"/>
      <c r="K40" s="142"/>
      <c r="L40" s="125"/>
      <c r="M40" s="125"/>
    </row>
    <row r="41" spans="1:18" ht="15.75" customHeight="1">
      <c r="A41" s="124" t="s">
        <v>143</v>
      </c>
      <c r="B41" s="126">
        <v>5.2</v>
      </c>
      <c r="C41" s="137" t="s">
        <v>50</v>
      </c>
      <c r="D41" s="44">
        <v>0</v>
      </c>
      <c r="E41" s="46">
        <f>D41*B41</f>
        <v>0</v>
      </c>
      <c r="F41" s="44">
        <v>0</v>
      </c>
      <c r="G41" s="45">
        <f>F41*B41</f>
        <v>0</v>
      </c>
      <c r="H41" s="45">
        <f>+D41+F41</f>
        <v>0</v>
      </c>
      <c r="I41" s="45">
        <f>E41+G41</f>
        <v>0</v>
      </c>
      <c r="J41" s="102" t="e">
        <f>K41*I41</f>
        <v>#VALUE!</v>
      </c>
      <c r="K41" s="123" t="str">
        <f>$K$12</f>
        <v>XX</v>
      </c>
      <c r="L41" s="45" t="e">
        <f>I41+J41</f>
        <v>#VALUE!</v>
      </c>
      <c r="M41" s="145"/>
      <c r="N41" s="49"/>
      <c r="O41" s="48"/>
      <c r="P41" s="47"/>
      <c r="Q41" s="49"/>
      <c r="R41" s="49"/>
    </row>
    <row r="42" spans="1:13" ht="15.75" customHeight="1">
      <c r="A42" s="120" t="s">
        <v>76</v>
      </c>
      <c r="B42" s="129"/>
      <c r="C42" s="136"/>
      <c r="D42" s="61"/>
      <c r="E42" s="125"/>
      <c r="F42" s="61"/>
      <c r="G42" s="125"/>
      <c r="H42" s="125"/>
      <c r="I42" s="125"/>
      <c r="J42" s="141"/>
      <c r="K42" s="142"/>
      <c r="L42" s="125"/>
      <c r="M42" s="125"/>
    </row>
    <row r="43" spans="1:13" ht="15.75" customHeight="1">
      <c r="A43" s="120" t="s">
        <v>104</v>
      </c>
      <c r="B43" s="125"/>
      <c r="C43" s="136"/>
      <c r="D43" s="61"/>
      <c r="E43" s="125"/>
      <c r="F43" s="61"/>
      <c r="G43" s="125"/>
      <c r="H43" s="125"/>
      <c r="I43" s="125"/>
      <c r="J43" s="141"/>
      <c r="K43" s="142"/>
      <c r="L43" s="125"/>
      <c r="M43" s="125"/>
    </row>
    <row r="44" spans="1:18" ht="15.75" customHeight="1">
      <c r="A44" s="124" t="s">
        <v>78</v>
      </c>
      <c r="B44" s="126">
        <v>130.52</v>
      </c>
      <c r="C44" s="137" t="s">
        <v>50</v>
      </c>
      <c r="D44" s="44">
        <v>0</v>
      </c>
      <c r="E44" s="46">
        <f>D44*B44</f>
        <v>0</v>
      </c>
      <c r="F44" s="44">
        <v>0</v>
      </c>
      <c r="G44" s="45">
        <f>F44*B44</f>
        <v>0</v>
      </c>
      <c r="H44" s="45">
        <f>+D44+F44</f>
        <v>0</v>
      </c>
      <c r="I44" s="45">
        <f>E44+G44</f>
        <v>0</v>
      </c>
      <c r="J44" s="102" t="e">
        <f>K44*I44</f>
        <v>#VALUE!</v>
      </c>
      <c r="K44" s="123" t="str">
        <f>$K$12</f>
        <v>XX</v>
      </c>
      <c r="L44" s="45" t="e">
        <f>I44+J44</f>
        <v>#VALUE!</v>
      </c>
      <c r="M44" s="145"/>
      <c r="N44" s="49"/>
      <c r="O44" s="49"/>
      <c r="P44" s="47"/>
      <c r="Q44" s="49"/>
      <c r="R44" s="54"/>
    </row>
    <row r="45" spans="1:13" ht="15.75" customHeight="1">
      <c r="A45" s="130" t="s">
        <v>79</v>
      </c>
      <c r="B45" s="131"/>
      <c r="C45" s="138"/>
      <c r="D45" s="62"/>
      <c r="E45" s="131"/>
      <c r="F45" s="62"/>
      <c r="G45" s="131"/>
      <c r="H45" s="131"/>
      <c r="I45" s="131"/>
      <c r="J45" s="146"/>
      <c r="K45" s="147"/>
      <c r="L45" s="131"/>
      <c r="M45" s="148" t="e">
        <f>SUM(L48:L65)</f>
        <v>#VALUE!</v>
      </c>
    </row>
    <row r="46" spans="1:13" ht="15.75" customHeight="1">
      <c r="A46" s="120" t="s">
        <v>105</v>
      </c>
      <c r="B46" s="125"/>
      <c r="C46" s="136"/>
      <c r="D46" s="61"/>
      <c r="E46" s="125"/>
      <c r="F46" s="61"/>
      <c r="G46" s="125"/>
      <c r="H46" s="125"/>
      <c r="I46" s="125"/>
      <c r="J46" s="141"/>
      <c r="K46" s="142"/>
      <c r="L46" s="125"/>
      <c r="M46" s="125"/>
    </row>
    <row r="47" spans="1:13" ht="15.75" customHeight="1">
      <c r="A47" s="120" t="s">
        <v>136</v>
      </c>
      <c r="B47" s="132"/>
      <c r="C47" s="139"/>
      <c r="D47" s="61"/>
      <c r="E47" s="125"/>
      <c r="F47" s="61"/>
      <c r="G47" s="125"/>
      <c r="H47" s="125"/>
      <c r="I47" s="125"/>
      <c r="J47" s="141"/>
      <c r="K47" s="142"/>
      <c r="L47" s="125"/>
      <c r="M47" s="132"/>
    </row>
    <row r="48" spans="1:18" ht="15.75" customHeight="1">
      <c r="A48" s="124" t="s">
        <v>159</v>
      </c>
      <c r="B48" s="126">
        <v>1</v>
      </c>
      <c r="C48" s="82" t="s">
        <v>77</v>
      </c>
      <c r="D48" s="44">
        <v>0</v>
      </c>
      <c r="E48" s="46">
        <f>D48*B48</f>
        <v>0</v>
      </c>
      <c r="F48" s="44">
        <v>0</v>
      </c>
      <c r="G48" s="45">
        <f>F48*B48</f>
        <v>0</v>
      </c>
      <c r="H48" s="45">
        <f>+D48+F48</f>
        <v>0</v>
      </c>
      <c r="I48" s="45">
        <f>E48+G48</f>
        <v>0</v>
      </c>
      <c r="J48" s="102" t="e">
        <f>K48*I48</f>
        <v>#VALUE!</v>
      </c>
      <c r="K48" s="123" t="str">
        <f>$K$12</f>
        <v>XX</v>
      </c>
      <c r="L48" s="45" t="e">
        <f>I48+J48</f>
        <v>#VALUE!</v>
      </c>
      <c r="M48" s="149"/>
      <c r="N48" s="48"/>
      <c r="O48" s="48"/>
      <c r="P48" s="47"/>
      <c r="Q48" s="48"/>
      <c r="R48" s="54"/>
    </row>
    <row r="49" spans="1:18" ht="15.75" customHeight="1">
      <c r="A49" s="124" t="s">
        <v>158</v>
      </c>
      <c r="B49" s="126">
        <v>3</v>
      </c>
      <c r="C49" s="82" t="s">
        <v>77</v>
      </c>
      <c r="D49" s="44">
        <v>0</v>
      </c>
      <c r="E49" s="46">
        <f>D49*B49</f>
        <v>0</v>
      </c>
      <c r="F49" s="44">
        <v>0</v>
      </c>
      <c r="G49" s="45">
        <f>F49*B49</f>
        <v>0</v>
      </c>
      <c r="H49" s="45">
        <f>+D49+F49</f>
        <v>0</v>
      </c>
      <c r="I49" s="45">
        <f>E49+G49</f>
        <v>0</v>
      </c>
      <c r="J49" s="102" t="e">
        <f>K49*I49</f>
        <v>#VALUE!</v>
      </c>
      <c r="K49" s="123" t="str">
        <f>$K$12</f>
        <v>XX</v>
      </c>
      <c r="L49" s="45" t="e">
        <f>I49+J49</f>
        <v>#VALUE!</v>
      </c>
      <c r="M49" s="149"/>
      <c r="N49" s="48"/>
      <c r="O49" s="48"/>
      <c r="P49" s="47"/>
      <c r="Q49" s="48"/>
      <c r="R49" s="54"/>
    </row>
    <row r="50" spans="1:18" ht="15.75" customHeight="1">
      <c r="A50" s="124" t="s">
        <v>157</v>
      </c>
      <c r="B50" s="126">
        <v>20.79</v>
      </c>
      <c r="C50" s="82" t="s">
        <v>50</v>
      </c>
      <c r="D50" s="44">
        <v>0</v>
      </c>
      <c r="E50" s="46">
        <f>D50*B50</f>
        <v>0</v>
      </c>
      <c r="F50" s="44">
        <v>0</v>
      </c>
      <c r="G50" s="45">
        <f>F50*B50</f>
        <v>0</v>
      </c>
      <c r="H50" s="45">
        <f>+D50+F50</f>
        <v>0</v>
      </c>
      <c r="I50" s="45">
        <f>E50+G50</f>
        <v>0</v>
      </c>
      <c r="J50" s="102" t="e">
        <f>K50*I50</f>
        <v>#VALUE!</v>
      </c>
      <c r="K50" s="123" t="str">
        <f>$K$12</f>
        <v>XX</v>
      </c>
      <c r="L50" s="45" t="e">
        <f>I50+J50</f>
        <v>#VALUE!</v>
      </c>
      <c r="M50" s="149"/>
      <c r="N50" s="48"/>
      <c r="O50" s="48"/>
      <c r="P50" s="47"/>
      <c r="Q50" s="48"/>
      <c r="R50" s="54"/>
    </row>
    <row r="51" spans="1:13" ht="15.75" customHeight="1">
      <c r="A51" s="120" t="s">
        <v>106</v>
      </c>
      <c r="B51" s="125"/>
      <c r="C51" s="136"/>
      <c r="D51" s="61"/>
      <c r="E51" s="125"/>
      <c r="F51" s="61"/>
      <c r="G51" s="125"/>
      <c r="H51" s="125"/>
      <c r="I51" s="125"/>
      <c r="J51" s="141"/>
      <c r="K51" s="142"/>
      <c r="L51" s="125"/>
      <c r="M51" s="125"/>
    </row>
    <row r="52" spans="1:13" ht="15.75" customHeight="1">
      <c r="A52" s="120" t="s">
        <v>107</v>
      </c>
      <c r="B52" s="125"/>
      <c r="C52" s="136"/>
      <c r="D52" s="61"/>
      <c r="E52" s="125"/>
      <c r="F52" s="61"/>
      <c r="G52" s="125"/>
      <c r="H52" s="125"/>
      <c r="I52" s="125"/>
      <c r="J52" s="141"/>
      <c r="K52" s="142"/>
      <c r="L52" s="125"/>
      <c r="M52" s="125"/>
    </row>
    <row r="53" spans="1:13" ht="15.75" customHeight="1">
      <c r="A53" s="120" t="s">
        <v>108</v>
      </c>
      <c r="B53" s="125"/>
      <c r="C53" s="136"/>
      <c r="D53" s="61"/>
      <c r="E53" s="125"/>
      <c r="F53" s="61"/>
      <c r="G53" s="125"/>
      <c r="H53" s="125"/>
      <c r="I53" s="125"/>
      <c r="J53" s="141"/>
      <c r="K53" s="142"/>
      <c r="L53" s="125"/>
      <c r="M53" s="125"/>
    </row>
    <row r="54" spans="1:18" ht="15.75" customHeight="1">
      <c r="A54" s="124" t="s">
        <v>80</v>
      </c>
      <c r="B54" s="125">
        <v>3.36</v>
      </c>
      <c r="C54" s="137" t="s">
        <v>50</v>
      </c>
      <c r="D54" s="44">
        <v>0</v>
      </c>
      <c r="E54" s="46">
        <f>D54*B54</f>
        <v>0</v>
      </c>
      <c r="F54" s="44">
        <v>0</v>
      </c>
      <c r="G54" s="45">
        <f>F54*B54</f>
        <v>0</v>
      </c>
      <c r="H54" s="45">
        <f>+D54+F54</f>
        <v>0</v>
      </c>
      <c r="I54" s="45">
        <f>E54+G54</f>
        <v>0</v>
      </c>
      <c r="J54" s="102" t="e">
        <f>K54*I54</f>
        <v>#VALUE!</v>
      </c>
      <c r="K54" s="123" t="str">
        <f>$K$12</f>
        <v>XX</v>
      </c>
      <c r="L54" s="45" t="e">
        <f>I54+J54</f>
        <v>#VALUE!</v>
      </c>
      <c r="M54" s="145"/>
      <c r="N54" s="49"/>
      <c r="O54" s="48"/>
      <c r="P54" s="47"/>
      <c r="Q54" s="49"/>
      <c r="R54" s="54"/>
    </row>
    <row r="55" spans="1:13" ht="15.75" customHeight="1">
      <c r="A55" s="120" t="s">
        <v>109</v>
      </c>
      <c r="B55" s="125"/>
      <c r="C55" s="136"/>
      <c r="D55" s="61"/>
      <c r="E55" s="125"/>
      <c r="F55" s="44"/>
      <c r="G55" s="125"/>
      <c r="H55" s="125"/>
      <c r="I55" s="125"/>
      <c r="J55" s="141"/>
      <c r="K55" s="142"/>
      <c r="L55" s="125"/>
      <c r="M55" s="125"/>
    </row>
    <row r="56" spans="1:18" ht="15.75" customHeight="1">
      <c r="A56" s="124" t="s">
        <v>81</v>
      </c>
      <c r="B56" s="125">
        <v>2.94</v>
      </c>
      <c r="C56" s="137" t="s">
        <v>50</v>
      </c>
      <c r="D56" s="44">
        <v>0</v>
      </c>
      <c r="E56" s="46">
        <f>D56*B56</f>
        <v>0</v>
      </c>
      <c r="F56" s="44">
        <v>0</v>
      </c>
      <c r="G56" s="45">
        <f>F56*B56</f>
        <v>0</v>
      </c>
      <c r="H56" s="45">
        <f>+D56+F56</f>
        <v>0</v>
      </c>
      <c r="I56" s="45">
        <f>E56+G56</f>
        <v>0</v>
      </c>
      <c r="J56" s="102" t="e">
        <f>K56*I56</f>
        <v>#VALUE!</v>
      </c>
      <c r="K56" s="123" t="str">
        <f>$K$12</f>
        <v>XX</v>
      </c>
      <c r="L56" s="45" t="e">
        <f>I56+J56</f>
        <v>#VALUE!</v>
      </c>
      <c r="M56" s="145"/>
      <c r="N56" s="49"/>
      <c r="O56" s="48"/>
      <c r="P56" s="47"/>
      <c r="Q56" s="49"/>
      <c r="R56" s="54"/>
    </row>
    <row r="57" spans="1:18" ht="15.75" customHeight="1">
      <c r="A57" s="120" t="s">
        <v>110</v>
      </c>
      <c r="B57" s="132"/>
      <c r="C57" s="139"/>
      <c r="D57" s="63"/>
      <c r="E57" s="132"/>
      <c r="F57" s="63"/>
      <c r="G57" s="132"/>
      <c r="H57" s="150"/>
      <c r="I57" s="151"/>
      <c r="J57" s="152"/>
      <c r="K57" s="153"/>
      <c r="L57" s="149"/>
      <c r="M57" s="154"/>
      <c r="N57" s="49"/>
      <c r="O57" s="48"/>
      <c r="P57" s="47"/>
      <c r="Q57" s="49"/>
      <c r="R57" s="54"/>
    </row>
    <row r="58" spans="1:13" ht="15.75" customHeight="1">
      <c r="A58" s="120" t="s">
        <v>111</v>
      </c>
      <c r="B58" s="132"/>
      <c r="C58" s="139"/>
      <c r="D58" s="63"/>
      <c r="E58" s="132"/>
      <c r="F58" s="63"/>
      <c r="G58" s="132"/>
      <c r="H58" s="132"/>
      <c r="I58" s="132"/>
      <c r="J58" s="155"/>
      <c r="K58" s="123"/>
      <c r="L58" s="132"/>
      <c r="M58" s="125"/>
    </row>
    <row r="59" spans="1:13" ht="15.75" customHeight="1">
      <c r="A59" s="120" t="s">
        <v>112</v>
      </c>
      <c r="B59" s="125"/>
      <c r="C59" s="136"/>
      <c r="D59" s="61"/>
      <c r="E59" s="125"/>
      <c r="F59" s="61"/>
      <c r="G59" s="125"/>
      <c r="H59" s="125"/>
      <c r="I59" s="125"/>
      <c r="J59" s="141"/>
      <c r="K59" s="142"/>
      <c r="L59" s="125"/>
      <c r="M59" s="125"/>
    </row>
    <row r="60" spans="1:18" ht="15.75" customHeight="1">
      <c r="A60" s="124" t="s">
        <v>82</v>
      </c>
      <c r="B60" s="133">
        <v>4</v>
      </c>
      <c r="C60" s="137" t="s">
        <v>77</v>
      </c>
      <c r="D60" s="44">
        <v>0</v>
      </c>
      <c r="E60" s="46">
        <f>D60*B60</f>
        <v>0</v>
      </c>
      <c r="F60" s="60">
        <v>0</v>
      </c>
      <c r="G60" s="45">
        <f>F60*B60</f>
        <v>0</v>
      </c>
      <c r="H60" s="45">
        <f>+D60+F60</f>
        <v>0</v>
      </c>
      <c r="I60" s="45">
        <f>E60+G60</f>
        <v>0</v>
      </c>
      <c r="J60" s="102" t="e">
        <f>K60*I60</f>
        <v>#VALUE!</v>
      </c>
      <c r="K60" s="123" t="str">
        <f>$K$12</f>
        <v>XX</v>
      </c>
      <c r="L60" s="45" t="e">
        <f>I60+J60</f>
        <v>#VALUE!</v>
      </c>
      <c r="M60" s="156"/>
      <c r="N60" s="48"/>
      <c r="O60" s="47"/>
      <c r="P60" s="47"/>
      <c r="Q60" s="48"/>
      <c r="R60" s="54"/>
    </row>
    <row r="61" spans="1:13" ht="15.75" customHeight="1">
      <c r="A61" s="120" t="s">
        <v>113</v>
      </c>
      <c r="B61" s="125"/>
      <c r="C61" s="136"/>
      <c r="D61" s="61"/>
      <c r="E61" s="125"/>
      <c r="F61" s="61"/>
      <c r="G61" s="125"/>
      <c r="H61" s="125"/>
      <c r="I61" s="125"/>
      <c r="J61" s="141"/>
      <c r="K61" s="142"/>
      <c r="L61" s="125"/>
      <c r="M61" s="125"/>
    </row>
    <row r="62" spans="1:18" ht="15.75" customHeight="1">
      <c r="A62" s="124" t="s">
        <v>83</v>
      </c>
      <c r="B62" s="133">
        <v>3</v>
      </c>
      <c r="C62" s="137" t="s">
        <v>77</v>
      </c>
      <c r="D62" s="44">
        <v>0</v>
      </c>
      <c r="E62" s="46">
        <f>D62*B62</f>
        <v>0</v>
      </c>
      <c r="F62" s="44">
        <v>0</v>
      </c>
      <c r="G62" s="45">
        <f>F62*B62</f>
        <v>0</v>
      </c>
      <c r="H62" s="45">
        <f>+D62+F62</f>
        <v>0</v>
      </c>
      <c r="I62" s="45">
        <f>E62+G62</f>
        <v>0</v>
      </c>
      <c r="J62" s="102" t="e">
        <f>K62*I62</f>
        <v>#VALUE!</v>
      </c>
      <c r="K62" s="123" t="str">
        <f>$K$12</f>
        <v>XX</v>
      </c>
      <c r="L62" s="45" t="e">
        <f>I62+J62</f>
        <v>#VALUE!</v>
      </c>
      <c r="M62" s="149"/>
      <c r="N62" s="48"/>
      <c r="O62" s="48"/>
      <c r="P62" s="47"/>
      <c r="Q62" s="48"/>
      <c r="R62" s="54"/>
    </row>
    <row r="63" spans="1:18" ht="15.75" customHeight="1">
      <c r="A63" s="124" t="s">
        <v>160</v>
      </c>
      <c r="B63" s="133">
        <v>1</v>
      </c>
      <c r="C63" s="137" t="s">
        <v>53</v>
      </c>
      <c r="D63" s="44">
        <v>0</v>
      </c>
      <c r="E63" s="46">
        <f>D63*B63</f>
        <v>0</v>
      </c>
      <c r="F63" s="44">
        <v>0</v>
      </c>
      <c r="G63" s="45">
        <f>F63*B63</f>
        <v>0</v>
      </c>
      <c r="H63" s="45">
        <f>+D63+F63</f>
        <v>0</v>
      </c>
      <c r="I63" s="45">
        <f>E63+G63</f>
        <v>0</v>
      </c>
      <c r="J63" s="102" t="e">
        <f>K63*I63</f>
        <v>#VALUE!</v>
      </c>
      <c r="K63" s="123" t="str">
        <f>$K$12</f>
        <v>XX</v>
      </c>
      <c r="L63" s="45" t="e">
        <f>I63+J63</f>
        <v>#VALUE!</v>
      </c>
      <c r="M63" s="149"/>
      <c r="N63" s="48"/>
      <c r="O63" s="48"/>
      <c r="P63" s="47"/>
      <c r="Q63" s="48"/>
      <c r="R63" s="54"/>
    </row>
    <row r="64" spans="1:13" ht="15.75" customHeight="1">
      <c r="A64" s="120" t="s">
        <v>114</v>
      </c>
      <c r="B64" s="125"/>
      <c r="C64" s="136"/>
      <c r="D64" s="61"/>
      <c r="E64" s="125"/>
      <c r="F64" s="61"/>
      <c r="G64" s="125"/>
      <c r="H64" s="125"/>
      <c r="I64" s="125"/>
      <c r="J64" s="141"/>
      <c r="K64" s="142"/>
      <c r="L64" s="125"/>
      <c r="M64" s="125"/>
    </row>
    <row r="65" spans="1:13" ht="15.75" customHeight="1">
      <c r="A65" s="134" t="s">
        <v>144</v>
      </c>
      <c r="B65" s="133">
        <v>5.2</v>
      </c>
      <c r="C65" s="137" t="s">
        <v>50</v>
      </c>
      <c r="D65" s="60">
        <v>0</v>
      </c>
      <c r="E65" s="46">
        <f>D65*B65</f>
        <v>0</v>
      </c>
      <c r="F65" s="60">
        <v>0</v>
      </c>
      <c r="G65" s="45">
        <f>F65*B65</f>
        <v>0</v>
      </c>
      <c r="H65" s="45">
        <f>+D65+F65</f>
        <v>0</v>
      </c>
      <c r="I65" s="45">
        <f>E65+G65</f>
        <v>0</v>
      </c>
      <c r="J65" s="102" t="e">
        <f>K65*I65</f>
        <v>#VALUE!</v>
      </c>
      <c r="K65" s="123" t="str">
        <f>$K$12</f>
        <v>XX</v>
      </c>
      <c r="L65" s="45" t="e">
        <f>I65+J65</f>
        <v>#VALUE!</v>
      </c>
      <c r="M65" s="125"/>
    </row>
    <row r="66" spans="1:13" ht="15.75" customHeight="1">
      <c r="A66" s="26" t="s">
        <v>115</v>
      </c>
      <c r="B66" s="131"/>
      <c r="C66" s="138"/>
      <c r="D66" s="62"/>
      <c r="E66" s="131"/>
      <c r="F66" s="62"/>
      <c r="G66" s="131"/>
      <c r="H66" s="131"/>
      <c r="I66" s="131"/>
      <c r="J66" s="146"/>
      <c r="K66" s="147"/>
      <c r="L66" s="131"/>
      <c r="M66" s="157" t="e">
        <f>SUM(L69)</f>
        <v>#VALUE!</v>
      </c>
    </row>
    <row r="67" spans="1:13" ht="15.75" customHeight="1">
      <c r="A67" s="135" t="s">
        <v>116</v>
      </c>
      <c r="B67" s="125"/>
      <c r="C67" s="136"/>
      <c r="D67" s="61"/>
      <c r="E67" s="125"/>
      <c r="F67" s="61"/>
      <c r="G67" s="125"/>
      <c r="H67" s="125"/>
      <c r="I67" s="125"/>
      <c r="J67" s="141"/>
      <c r="K67" s="142"/>
      <c r="L67" s="125"/>
      <c r="M67" s="125"/>
    </row>
    <row r="68" spans="1:13" ht="15.75" customHeight="1">
      <c r="A68" s="135" t="s">
        <v>117</v>
      </c>
      <c r="B68" s="125"/>
      <c r="C68" s="136"/>
      <c r="D68" s="61"/>
      <c r="E68" s="125"/>
      <c r="F68" s="61"/>
      <c r="G68" s="125"/>
      <c r="H68" s="125"/>
      <c r="I68" s="125"/>
      <c r="J68" s="141"/>
      <c r="K68" s="142"/>
      <c r="L68" s="125"/>
      <c r="M68" s="125"/>
    </row>
    <row r="69" spans="1:18" ht="15.75" customHeight="1">
      <c r="A69" s="124" t="s">
        <v>155</v>
      </c>
      <c r="B69" s="125">
        <v>146.52</v>
      </c>
      <c r="C69" s="137" t="s">
        <v>50</v>
      </c>
      <c r="D69" s="44">
        <v>0</v>
      </c>
      <c r="E69" s="46">
        <f>D69*B69</f>
        <v>0</v>
      </c>
      <c r="F69" s="60">
        <v>0</v>
      </c>
      <c r="G69" s="45">
        <f>F69*B69</f>
        <v>0</v>
      </c>
      <c r="H69" s="45">
        <f>+D69+F69</f>
        <v>0</v>
      </c>
      <c r="I69" s="45">
        <f>E69+G69</f>
        <v>0</v>
      </c>
      <c r="J69" s="102" t="e">
        <f>K69*I69</f>
        <v>#VALUE!</v>
      </c>
      <c r="K69" s="123" t="str">
        <f>$K$12</f>
        <v>XX</v>
      </c>
      <c r="L69" s="45" t="e">
        <f>I69+J69</f>
        <v>#VALUE!</v>
      </c>
      <c r="M69" s="145"/>
      <c r="N69" s="49"/>
      <c r="O69" s="49"/>
      <c r="P69" s="47"/>
      <c r="Q69" s="49"/>
      <c r="R69" s="54"/>
    </row>
    <row r="70" spans="1:13" ht="15.75" customHeight="1">
      <c r="A70" s="130" t="s">
        <v>84</v>
      </c>
      <c r="B70" s="131"/>
      <c r="C70" s="138"/>
      <c r="D70" s="62"/>
      <c r="E70" s="131"/>
      <c r="F70" s="62"/>
      <c r="G70" s="131"/>
      <c r="H70" s="131"/>
      <c r="I70" s="131"/>
      <c r="J70" s="146"/>
      <c r="K70" s="147"/>
      <c r="L70" s="131"/>
      <c r="M70" s="148" t="e">
        <f>SUM(L73:L75)</f>
        <v>#VALUE!</v>
      </c>
    </row>
    <row r="71" spans="1:13" ht="15.75" customHeight="1">
      <c r="A71" s="135" t="s">
        <v>118</v>
      </c>
      <c r="B71" s="125"/>
      <c r="C71" s="136"/>
      <c r="D71" s="61"/>
      <c r="E71" s="125"/>
      <c r="F71" s="61"/>
      <c r="G71" s="125"/>
      <c r="H71" s="125"/>
      <c r="I71" s="125"/>
      <c r="J71" s="141"/>
      <c r="K71" s="142"/>
      <c r="L71" s="125"/>
      <c r="M71" s="125"/>
    </row>
    <row r="72" spans="1:13" ht="15.75" customHeight="1">
      <c r="A72" s="135" t="s">
        <v>119</v>
      </c>
      <c r="B72" s="125"/>
      <c r="C72" s="136"/>
      <c r="D72" s="61"/>
      <c r="E72" s="125"/>
      <c r="F72" s="61"/>
      <c r="G72" s="125"/>
      <c r="H72" s="125"/>
      <c r="I72" s="125"/>
      <c r="J72" s="141"/>
      <c r="K72" s="142"/>
      <c r="L72" s="125"/>
      <c r="M72" s="125"/>
    </row>
    <row r="73" spans="1:18" ht="15.75" customHeight="1">
      <c r="A73" s="124" t="s">
        <v>85</v>
      </c>
      <c r="B73" s="133">
        <v>10.4</v>
      </c>
      <c r="C73" s="137" t="s">
        <v>50</v>
      </c>
      <c r="D73" s="44">
        <v>0</v>
      </c>
      <c r="E73" s="46">
        <f>D73*B73</f>
        <v>0</v>
      </c>
      <c r="F73" s="60">
        <v>0</v>
      </c>
      <c r="G73" s="45">
        <f>F73*B73</f>
        <v>0</v>
      </c>
      <c r="H73" s="45">
        <f>+D73+F73</f>
        <v>0</v>
      </c>
      <c r="I73" s="45">
        <f>E73+G73</f>
        <v>0</v>
      </c>
      <c r="J73" s="102" t="e">
        <f>K73*I73</f>
        <v>#VALUE!</v>
      </c>
      <c r="K73" s="123" t="str">
        <f>$K$12</f>
        <v>XX</v>
      </c>
      <c r="L73" s="45" t="e">
        <f>I73+J73</f>
        <v>#VALUE!</v>
      </c>
      <c r="M73" s="156"/>
      <c r="N73" s="48"/>
      <c r="O73" s="47"/>
      <c r="P73" s="47"/>
      <c r="Q73" s="48"/>
      <c r="R73" s="54"/>
    </row>
    <row r="74" spans="1:13" ht="15.75" customHeight="1">
      <c r="A74" s="135" t="s">
        <v>145</v>
      </c>
      <c r="B74" s="125"/>
      <c r="C74" s="136"/>
      <c r="D74" s="61"/>
      <c r="E74" s="125"/>
      <c r="F74" s="61"/>
      <c r="G74" s="125"/>
      <c r="H74" s="125"/>
      <c r="I74" s="125"/>
      <c r="J74" s="141"/>
      <c r="K74" s="142"/>
      <c r="L74" s="125"/>
      <c r="M74" s="125"/>
    </row>
    <row r="75" spans="1:18" ht="15.75" customHeight="1">
      <c r="A75" s="124" t="s">
        <v>146</v>
      </c>
      <c r="B75" s="133">
        <v>10.4</v>
      </c>
      <c r="C75" s="137" t="s">
        <v>50</v>
      </c>
      <c r="D75" s="60">
        <v>0</v>
      </c>
      <c r="E75" s="46">
        <f>D75*B75</f>
        <v>0</v>
      </c>
      <c r="F75" s="60">
        <v>0</v>
      </c>
      <c r="G75" s="45">
        <f>F75*B75</f>
        <v>0</v>
      </c>
      <c r="H75" s="45">
        <f>+D75+F75</f>
        <v>0</v>
      </c>
      <c r="I75" s="45">
        <f>E75+G75</f>
        <v>0</v>
      </c>
      <c r="J75" s="102" t="e">
        <f>K75*I75</f>
        <v>#VALUE!</v>
      </c>
      <c r="K75" s="123" t="str">
        <f>$K$12</f>
        <v>XX</v>
      </c>
      <c r="L75" s="45" t="e">
        <f>I75+J75</f>
        <v>#VALUE!</v>
      </c>
      <c r="M75" s="156"/>
      <c r="N75" s="48"/>
      <c r="O75" s="48"/>
      <c r="P75" s="47"/>
      <c r="Q75" s="48"/>
      <c r="R75" s="54"/>
    </row>
    <row r="76" spans="1:14" ht="15.75" customHeight="1">
      <c r="A76" s="130" t="s">
        <v>86</v>
      </c>
      <c r="B76" s="131"/>
      <c r="C76" s="138"/>
      <c r="D76" s="62"/>
      <c r="E76" s="131"/>
      <c r="F76" s="62"/>
      <c r="G76" s="131"/>
      <c r="H76" s="131"/>
      <c r="I76" s="131"/>
      <c r="J76" s="146"/>
      <c r="K76" s="147"/>
      <c r="L76" s="131"/>
      <c r="M76" s="158" t="e">
        <f>SUM(L79)</f>
        <v>#VALUE!</v>
      </c>
      <c r="N76" s="53"/>
    </row>
    <row r="77" spans="1:13" ht="15.75" customHeight="1">
      <c r="A77" s="135" t="s">
        <v>120</v>
      </c>
      <c r="B77" s="125"/>
      <c r="C77" s="136"/>
      <c r="D77" s="61"/>
      <c r="E77" s="125"/>
      <c r="F77" s="61"/>
      <c r="G77" s="125"/>
      <c r="H77" s="125"/>
      <c r="I77" s="125"/>
      <c r="J77" s="141"/>
      <c r="K77" s="142"/>
      <c r="L77" s="125"/>
      <c r="M77" s="125"/>
    </row>
    <row r="78" spans="1:13" ht="15.75" customHeight="1">
      <c r="A78" s="135" t="s">
        <v>121</v>
      </c>
      <c r="B78" s="125"/>
      <c r="C78" s="136"/>
      <c r="D78" s="61"/>
      <c r="E78" s="125"/>
      <c r="F78" s="61"/>
      <c r="G78" s="125"/>
      <c r="H78" s="125"/>
      <c r="I78" s="125"/>
      <c r="J78" s="141"/>
      <c r="K78" s="142"/>
      <c r="L78" s="125"/>
      <c r="M78" s="125"/>
    </row>
    <row r="79" spans="1:18" ht="15.75" customHeight="1">
      <c r="A79" s="124" t="s">
        <v>147</v>
      </c>
      <c r="B79" s="125">
        <v>1.75</v>
      </c>
      <c r="C79" s="137" t="s">
        <v>50</v>
      </c>
      <c r="D79" s="60">
        <v>0</v>
      </c>
      <c r="E79" s="46">
        <f>D79*B79</f>
        <v>0</v>
      </c>
      <c r="F79" s="60">
        <v>0</v>
      </c>
      <c r="G79" s="45">
        <f>F79*B79</f>
        <v>0</v>
      </c>
      <c r="H79" s="45">
        <f>+D79+F79</f>
        <v>0</v>
      </c>
      <c r="I79" s="45">
        <f>E79+G79</f>
        <v>0</v>
      </c>
      <c r="J79" s="102" t="e">
        <f>K79*I79</f>
        <v>#VALUE!</v>
      </c>
      <c r="K79" s="123" t="str">
        <f>$K$12</f>
        <v>XX</v>
      </c>
      <c r="L79" s="45" t="e">
        <f>I79+J79</f>
        <v>#VALUE!</v>
      </c>
      <c r="M79" s="156"/>
      <c r="N79" s="48"/>
      <c r="O79" s="47"/>
      <c r="P79" s="47"/>
      <c r="Q79" s="48"/>
      <c r="R79" s="54"/>
    </row>
    <row r="80" spans="1:13" ht="15.75" customHeight="1">
      <c r="A80" s="130" t="s">
        <v>14</v>
      </c>
      <c r="B80" s="131"/>
      <c r="C80" s="138"/>
      <c r="D80" s="62"/>
      <c r="E80" s="131"/>
      <c r="F80" s="62"/>
      <c r="G80" s="131"/>
      <c r="H80" s="131"/>
      <c r="I80" s="131"/>
      <c r="J80" s="146"/>
      <c r="K80" s="147"/>
      <c r="L80" s="131"/>
      <c r="M80" s="148" t="e">
        <f>SUM(L82:L90)</f>
        <v>#VALUE!</v>
      </c>
    </row>
    <row r="81" spans="1:13" ht="15.75" customHeight="1">
      <c r="A81" s="135" t="s">
        <v>122</v>
      </c>
      <c r="B81" s="125"/>
      <c r="C81" s="136"/>
      <c r="D81" s="61"/>
      <c r="E81" s="125"/>
      <c r="F81" s="61"/>
      <c r="G81" s="125"/>
      <c r="H81" s="125"/>
      <c r="I81" s="125"/>
      <c r="J81" s="141"/>
      <c r="K81" s="142"/>
      <c r="L81" s="125"/>
      <c r="M81" s="125"/>
    </row>
    <row r="82" spans="1:18" ht="15.75" customHeight="1">
      <c r="A82" s="124" t="s">
        <v>156</v>
      </c>
      <c r="B82" s="133">
        <v>10.4</v>
      </c>
      <c r="C82" s="137" t="s">
        <v>50</v>
      </c>
      <c r="D82" s="60">
        <v>0</v>
      </c>
      <c r="E82" s="46">
        <f>D82*B82</f>
        <v>0</v>
      </c>
      <c r="F82" s="60">
        <v>0</v>
      </c>
      <c r="G82" s="45">
        <f>F82*B82</f>
        <v>0</v>
      </c>
      <c r="H82" s="45">
        <f>+D82+F82</f>
        <v>0</v>
      </c>
      <c r="I82" s="45">
        <f>E82+G82</f>
        <v>0</v>
      </c>
      <c r="J82" s="102" t="e">
        <f>K82*I82</f>
        <v>#VALUE!</v>
      </c>
      <c r="K82" s="123" t="str">
        <f>$K$12</f>
        <v>XX</v>
      </c>
      <c r="L82" s="45" t="e">
        <f>I82+J82</f>
        <v>#VALUE!</v>
      </c>
      <c r="M82" s="156"/>
      <c r="N82" s="48"/>
      <c r="O82" s="47"/>
      <c r="P82" s="47"/>
      <c r="Q82" s="48"/>
      <c r="R82" s="54"/>
    </row>
    <row r="83" spans="1:13" ht="15.75" customHeight="1">
      <c r="A83" s="135" t="s">
        <v>123</v>
      </c>
      <c r="B83" s="125"/>
      <c r="C83" s="136"/>
      <c r="D83" s="61"/>
      <c r="E83" s="125"/>
      <c r="F83" s="61"/>
      <c r="G83" s="125"/>
      <c r="H83" s="125"/>
      <c r="I83" s="125"/>
      <c r="J83" s="141"/>
      <c r="K83" s="142"/>
      <c r="L83" s="125"/>
      <c r="M83" s="125"/>
    </row>
    <row r="84" spans="1:18" ht="15.75" customHeight="1">
      <c r="A84" s="124" t="s">
        <v>87</v>
      </c>
      <c r="B84" s="125">
        <v>271.43</v>
      </c>
      <c r="C84" s="137" t="s">
        <v>50</v>
      </c>
      <c r="D84" s="60">
        <v>0</v>
      </c>
      <c r="E84" s="46">
        <f>D84*B84</f>
        <v>0</v>
      </c>
      <c r="F84" s="60">
        <v>0</v>
      </c>
      <c r="G84" s="45">
        <f>F84*B84</f>
        <v>0</v>
      </c>
      <c r="H84" s="45">
        <f>+D84+F84</f>
        <v>0</v>
      </c>
      <c r="I84" s="45">
        <f>E84+G84</f>
        <v>0</v>
      </c>
      <c r="J84" s="102" t="e">
        <f>K84*I84</f>
        <v>#VALUE!</v>
      </c>
      <c r="K84" s="123" t="str">
        <f>$K$12</f>
        <v>XX</v>
      </c>
      <c r="L84" s="45" t="e">
        <f>I84+J84</f>
        <v>#VALUE!</v>
      </c>
      <c r="M84" s="149"/>
      <c r="N84" s="48"/>
      <c r="O84" s="48"/>
      <c r="P84" s="47"/>
      <c r="Q84" s="48"/>
      <c r="R84" s="54"/>
    </row>
    <row r="85" spans="1:13" ht="15.75" customHeight="1">
      <c r="A85" s="135" t="s">
        <v>124</v>
      </c>
      <c r="B85" s="125"/>
      <c r="C85" s="136"/>
      <c r="D85" s="61"/>
      <c r="E85" s="125"/>
      <c r="F85" s="61"/>
      <c r="G85" s="125"/>
      <c r="H85" s="125"/>
      <c r="I85" s="125"/>
      <c r="J85" s="141"/>
      <c r="K85" s="142"/>
      <c r="L85" s="125"/>
      <c r="M85" s="125"/>
    </row>
    <row r="86" spans="1:18" ht="15.75" customHeight="1">
      <c r="A86" s="124" t="s">
        <v>88</v>
      </c>
      <c r="B86" s="125">
        <v>271.43</v>
      </c>
      <c r="C86" s="137" t="s">
        <v>50</v>
      </c>
      <c r="D86" s="60">
        <v>0</v>
      </c>
      <c r="E86" s="46">
        <f>D86*B86</f>
        <v>0</v>
      </c>
      <c r="F86" s="60">
        <v>0</v>
      </c>
      <c r="G86" s="45">
        <f>F86*B86</f>
        <v>0</v>
      </c>
      <c r="H86" s="45">
        <f>+D86+F86</f>
        <v>0</v>
      </c>
      <c r="I86" s="45">
        <f>E86+G86</f>
        <v>0</v>
      </c>
      <c r="J86" s="102" t="e">
        <f>K86*I86</f>
        <v>#VALUE!</v>
      </c>
      <c r="K86" s="123" t="str">
        <f>$K$12</f>
        <v>XX</v>
      </c>
      <c r="L86" s="45" t="e">
        <f>I86+J86</f>
        <v>#VALUE!</v>
      </c>
      <c r="M86" s="149"/>
      <c r="N86" s="49"/>
      <c r="O86" s="48"/>
      <c r="P86" s="47"/>
      <c r="Q86" s="49"/>
      <c r="R86" s="54"/>
    </row>
    <row r="87" spans="1:13" ht="15.75" customHeight="1">
      <c r="A87" s="135" t="s">
        <v>125</v>
      </c>
      <c r="B87" s="125"/>
      <c r="C87" s="136"/>
      <c r="D87" s="61"/>
      <c r="E87" s="125"/>
      <c r="F87" s="61"/>
      <c r="G87" s="125"/>
      <c r="H87" s="125"/>
      <c r="I87" s="125"/>
      <c r="J87" s="141"/>
      <c r="K87" s="142"/>
      <c r="L87" s="125"/>
      <c r="M87" s="125"/>
    </row>
    <row r="88" spans="1:18" ht="15.75" customHeight="1">
      <c r="A88" s="124" t="s">
        <v>89</v>
      </c>
      <c r="B88" s="125">
        <v>20.79</v>
      </c>
      <c r="C88" s="137" t="s">
        <v>50</v>
      </c>
      <c r="D88" s="60">
        <v>0</v>
      </c>
      <c r="E88" s="46">
        <f>D88*B88</f>
        <v>0</v>
      </c>
      <c r="F88" s="60">
        <v>0</v>
      </c>
      <c r="G88" s="45">
        <f>F88*B88</f>
        <v>0</v>
      </c>
      <c r="H88" s="45">
        <f>+D88+F88</f>
        <v>0</v>
      </c>
      <c r="I88" s="45">
        <f>E88+G88</f>
        <v>0</v>
      </c>
      <c r="J88" s="102" t="e">
        <f>K88*I88</f>
        <v>#VALUE!</v>
      </c>
      <c r="K88" s="123" t="str">
        <f>$K$12</f>
        <v>XX</v>
      </c>
      <c r="L88" s="45" t="e">
        <f>I88+J88</f>
        <v>#VALUE!</v>
      </c>
      <c r="M88" s="156"/>
      <c r="N88" s="47"/>
      <c r="O88" s="47"/>
      <c r="P88" s="47"/>
      <c r="Q88" s="47"/>
      <c r="R88" s="54"/>
    </row>
    <row r="89" spans="1:13" ht="15.75" customHeight="1">
      <c r="A89" s="135" t="s">
        <v>126</v>
      </c>
      <c r="B89" s="125"/>
      <c r="C89" s="136"/>
      <c r="D89" s="61"/>
      <c r="E89" s="125"/>
      <c r="F89" s="61"/>
      <c r="G89" s="125"/>
      <c r="H89" s="125"/>
      <c r="I89" s="125"/>
      <c r="J89" s="141"/>
      <c r="K89" s="142"/>
      <c r="L89" s="125"/>
      <c r="M89" s="125"/>
    </row>
    <row r="90" spans="1:18" ht="15.75" customHeight="1">
      <c r="A90" s="124" t="s">
        <v>90</v>
      </c>
      <c r="B90" s="125">
        <v>20.79</v>
      </c>
      <c r="C90" s="137" t="s">
        <v>50</v>
      </c>
      <c r="D90" s="60">
        <v>0</v>
      </c>
      <c r="E90" s="46">
        <f>D90*B90</f>
        <v>0</v>
      </c>
      <c r="F90" s="60">
        <v>0</v>
      </c>
      <c r="G90" s="45">
        <f>F90*B90</f>
        <v>0</v>
      </c>
      <c r="H90" s="45">
        <f>+D90+F90</f>
        <v>0</v>
      </c>
      <c r="I90" s="45">
        <f>E90+G90</f>
        <v>0</v>
      </c>
      <c r="J90" s="102" t="e">
        <f>K90*I90</f>
        <v>#VALUE!</v>
      </c>
      <c r="K90" s="123" t="str">
        <f>$K$12</f>
        <v>XX</v>
      </c>
      <c r="L90" s="45" t="e">
        <f>I90+J90</f>
        <v>#VALUE!</v>
      </c>
      <c r="M90" s="156"/>
      <c r="N90" s="47"/>
      <c r="O90" s="47"/>
      <c r="P90" s="47"/>
      <c r="Q90" s="47"/>
      <c r="R90" s="54"/>
    </row>
    <row r="91" spans="1:13" ht="15.75" customHeight="1">
      <c r="A91" s="26" t="s">
        <v>127</v>
      </c>
      <c r="B91" s="131"/>
      <c r="C91" s="138"/>
      <c r="D91" s="62"/>
      <c r="E91" s="131"/>
      <c r="F91" s="62"/>
      <c r="G91" s="131"/>
      <c r="H91" s="131"/>
      <c r="I91" s="131"/>
      <c r="J91" s="146"/>
      <c r="K91" s="147"/>
      <c r="L91" s="131"/>
      <c r="M91" s="159" t="e">
        <f>SUM(L93)</f>
        <v>#VALUE!</v>
      </c>
    </row>
    <row r="92" spans="1:13" ht="15.75" customHeight="1">
      <c r="A92" s="135" t="s">
        <v>128</v>
      </c>
      <c r="B92" s="125"/>
      <c r="C92" s="136"/>
      <c r="D92" s="61"/>
      <c r="E92" s="125"/>
      <c r="F92" s="61"/>
      <c r="G92" s="125"/>
      <c r="H92" s="125"/>
      <c r="I92" s="125"/>
      <c r="J92" s="141"/>
      <c r="K92" s="142"/>
      <c r="L92" s="125"/>
      <c r="M92" s="125"/>
    </row>
    <row r="93" spans="1:18" ht="15.75" customHeight="1">
      <c r="A93" s="124" t="s">
        <v>148</v>
      </c>
      <c r="B93" s="125">
        <v>205.88</v>
      </c>
      <c r="C93" s="137" t="s">
        <v>50</v>
      </c>
      <c r="D93" s="60">
        <v>0</v>
      </c>
      <c r="E93" s="46">
        <f>D93*B93</f>
        <v>0</v>
      </c>
      <c r="F93" s="44">
        <v>0</v>
      </c>
      <c r="G93" s="45">
        <f>F93*B93</f>
        <v>0</v>
      </c>
      <c r="H93" s="45">
        <f>+D93+F93</f>
        <v>0</v>
      </c>
      <c r="I93" s="45">
        <f>E93+G93</f>
        <v>0</v>
      </c>
      <c r="J93" s="102" t="e">
        <f>K93*I93</f>
        <v>#VALUE!</v>
      </c>
      <c r="K93" s="123" t="str">
        <f>$K$12</f>
        <v>XX</v>
      </c>
      <c r="L93" s="45" t="e">
        <f>I93+J93</f>
        <v>#VALUE!</v>
      </c>
      <c r="M93" s="150">
        <v>0</v>
      </c>
      <c r="N93" s="48"/>
      <c r="O93" s="47"/>
      <c r="P93" s="47"/>
      <c r="Q93" s="48"/>
      <c r="R93" s="54"/>
    </row>
    <row r="94" spans="1:13" ht="15.75" customHeight="1">
      <c r="A94" s="26" t="s">
        <v>91</v>
      </c>
      <c r="B94" s="131"/>
      <c r="C94" s="138"/>
      <c r="D94" s="62"/>
      <c r="E94" s="140"/>
      <c r="F94" s="62"/>
      <c r="G94" s="131"/>
      <c r="H94" s="131"/>
      <c r="I94" s="131"/>
      <c r="J94" s="146"/>
      <c r="K94" s="147"/>
      <c r="L94" s="131"/>
      <c r="M94" s="148" t="e">
        <f>SUM(L96:L99)</f>
        <v>#VALUE!</v>
      </c>
    </row>
    <row r="95" spans="1:13" ht="15.75" customHeight="1">
      <c r="A95" s="135" t="s">
        <v>129</v>
      </c>
      <c r="B95" s="125"/>
      <c r="C95" s="136"/>
      <c r="D95" s="61"/>
      <c r="E95" s="125"/>
      <c r="F95" s="61"/>
      <c r="G95" s="125"/>
      <c r="H95" s="125"/>
      <c r="I95" s="125"/>
      <c r="J95" s="141"/>
      <c r="K95" s="142"/>
      <c r="L95" s="125"/>
      <c r="M95" s="125"/>
    </row>
    <row r="96" spans="1:13" ht="15.75" customHeight="1">
      <c r="A96" s="135" t="s">
        <v>130</v>
      </c>
      <c r="B96" s="125"/>
      <c r="C96" s="136"/>
      <c r="D96" s="61"/>
      <c r="E96" s="125"/>
      <c r="F96" s="61"/>
      <c r="G96" s="125"/>
      <c r="H96" s="125"/>
      <c r="I96" s="125"/>
      <c r="J96" s="141"/>
      <c r="K96" s="142"/>
      <c r="L96" s="125"/>
      <c r="M96" s="125"/>
    </row>
    <row r="97" spans="1:18" ht="15.75" customHeight="1">
      <c r="A97" s="124" t="s">
        <v>93</v>
      </c>
      <c r="B97" s="133">
        <v>9</v>
      </c>
      <c r="C97" s="137" t="s">
        <v>100</v>
      </c>
      <c r="D97" s="60">
        <v>0</v>
      </c>
      <c r="E97" s="46">
        <f>D97*B97</f>
        <v>0</v>
      </c>
      <c r="F97" s="44">
        <v>0</v>
      </c>
      <c r="G97" s="45">
        <f>F97*B97</f>
        <v>0</v>
      </c>
      <c r="H97" s="45">
        <f>+D97+F97</f>
        <v>0</v>
      </c>
      <c r="I97" s="45">
        <f>E97+G97</f>
        <v>0</v>
      </c>
      <c r="J97" s="102" t="e">
        <f>K97*I97</f>
        <v>#VALUE!</v>
      </c>
      <c r="K97" s="123" t="str">
        <f>$K$12</f>
        <v>XX</v>
      </c>
      <c r="L97" s="45" t="e">
        <f>I97+J97</f>
        <v>#VALUE!</v>
      </c>
      <c r="M97" s="149"/>
      <c r="N97" s="48"/>
      <c r="O97" s="47"/>
      <c r="P97" s="47"/>
      <c r="Q97" s="48"/>
      <c r="R97" s="54"/>
    </row>
    <row r="98" spans="1:18" ht="15.75" customHeight="1">
      <c r="A98" s="135" t="s">
        <v>149</v>
      </c>
      <c r="B98" s="133"/>
      <c r="C98" s="137"/>
      <c r="D98" s="60"/>
      <c r="E98" s="46"/>
      <c r="F98" s="44"/>
      <c r="G98" s="45"/>
      <c r="H98" s="45"/>
      <c r="I98" s="45"/>
      <c r="J98" s="102"/>
      <c r="K98" s="123"/>
      <c r="L98" s="45"/>
      <c r="M98" s="149"/>
      <c r="N98" s="48"/>
      <c r="O98" s="47"/>
      <c r="P98" s="47"/>
      <c r="Q98" s="48"/>
      <c r="R98" s="54"/>
    </row>
    <row r="99" spans="1:18" ht="15.75" customHeight="1">
      <c r="A99" s="124" t="s">
        <v>92</v>
      </c>
      <c r="B99" s="133">
        <v>1.2</v>
      </c>
      <c r="C99" s="137" t="s">
        <v>51</v>
      </c>
      <c r="D99" s="60">
        <v>0</v>
      </c>
      <c r="E99" s="46">
        <f>D99*B99</f>
        <v>0</v>
      </c>
      <c r="F99" s="44">
        <v>0</v>
      </c>
      <c r="G99" s="45">
        <f>F99*B99</f>
        <v>0</v>
      </c>
      <c r="H99" s="45">
        <f>+D99+F99</f>
        <v>0</v>
      </c>
      <c r="I99" s="45">
        <f>E99+G99</f>
        <v>0</v>
      </c>
      <c r="J99" s="102" t="e">
        <f>K99*I99</f>
        <v>#VALUE!</v>
      </c>
      <c r="K99" s="123" t="str">
        <f>$K$12</f>
        <v>XX</v>
      </c>
      <c r="L99" s="45" t="e">
        <f>I99+J99</f>
        <v>#VALUE!</v>
      </c>
      <c r="M99" s="149"/>
      <c r="N99" s="48"/>
      <c r="O99" s="47"/>
      <c r="P99" s="47"/>
      <c r="Q99" s="48"/>
      <c r="R99" s="54"/>
    </row>
    <row r="100" spans="1:13" ht="15.75" customHeight="1">
      <c r="A100" s="26" t="s">
        <v>94</v>
      </c>
      <c r="B100" s="131"/>
      <c r="C100" s="138"/>
      <c r="D100" s="62"/>
      <c r="E100" s="131"/>
      <c r="F100" s="62"/>
      <c r="G100" s="131"/>
      <c r="H100" s="131"/>
      <c r="I100" s="131"/>
      <c r="J100" s="146"/>
      <c r="K100" s="147"/>
      <c r="L100" s="131"/>
      <c r="M100" s="148" t="e">
        <f>SUM(L103)</f>
        <v>#VALUE!</v>
      </c>
    </row>
    <row r="101" spans="1:13" ht="15.75" customHeight="1">
      <c r="A101" s="135" t="s">
        <v>131</v>
      </c>
      <c r="B101" s="125"/>
      <c r="C101" s="136"/>
      <c r="D101" s="61"/>
      <c r="E101" s="125"/>
      <c r="F101" s="61"/>
      <c r="G101" s="125"/>
      <c r="H101" s="125"/>
      <c r="I101" s="125"/>
      <c r="J101" s="141"/>
      <c r="K101" s="142"/>
      <c r="L101" s="125"/>
      <c r="M101" s="125"/>
    </row>
    <row r="102" spans="1:13" ht="15.75" customHeight="1">
      <c r="A102" s="135" t="s">
        <v>132</v>
      </c>
      <c r="B102" s="125"/>
      <c r="C102" s="136"/>
      <c r="D102" s="61"/>
      <c r="E102" s="125"/>
      <c r="F102" s="61"/>
      <c r="G102" s="125"/>
      <c r="H102" s="125"/>
      <c r="I102" s="125"/>
      <c r="J102" s="141"/>
      <c r="K102" s="142"/>
      <c r="L102" s="125"/>
      <c r="M102" s="125"/>
    </row>
    <row r="103" spans="1:18" ht="15.75" customHeight="1">
      <c r="A103" s="124" t="s">
        <v>150</v>
      </c>
      <c r="B103" s="133">
        <v>95</v>
      </c>
      <c r="C103" s="137" t="s">
        <v>50</v>
      </c>
      <c r="D103" s="44">
        <v>0</v>
      </c>
      <c r="E103" s="46">
        <f>D103*B103</f>
        <v>0</v>
      </c>
      <c r="F103" s="44">
        <v>0</v>
      </c>
      <c r="G103" s="45">
        <f>F103*B103</f>
        <v>0</v>
      </c>
      <c r="H103" s="45">
        <f>+D103+F103</f>
        <v>0</v>
      </c>
      <c r="I103" s="45">
        <f>E103+G103</f>
        <v>0</v>
      </c>
      <c r="J103" s="102" t="e">
        <f>K103*I103</f>
        <v>#VALUE!</v>
      </c>
      <c r="K103" s="123" t="str">
        <f>$K$12</f>
        <v>XX</v>
      </c>
      <c r="L103" s="45" t="e">
        <f>I103+J103</f>
        <v>#VALUE!</v>
      </c>
      <c r="M103" s="145"/>
      <c r="N103" s="49"/>
      <c r="O103" s="49"/>
      <c r="P103" s="47"/>
      <c r="Q103" s="49"/>
      <c r="R103" s="54"/>
    </row>
    <row r="104" spans="1:13" ht="15.75" customHeight="1">
      <c r="A104" s="26" t="s">
        <v>95</v>
      </c>
      <c r="B104" s="131"/>
      <c r="C104" s="138"/>
      <c r="D104" s="62"/>
      <c r="E104" s="131"/>
      <c r="F104" s="62"/>
      <c r="G104" s="131"/>
      <c r="H104" s="131"/>
      <c r="I104" s="131"/>
      <c r="J104" s="146"/>
      <c r="K104" s="147"/>
      <c r="L104" s="131"/>
      <c r="M104" s="148" t="e">
        <f>SUM(L106:L112)</f>
        <v>#VALUE!</v>
      </c>
    </row>
    <row r="105" spans="1:13" ht="15.75" customHeight="1">
      <c r="A105" s="135" t="s">
        <v>133</v>
      </c>
      <c r="B105" s="125"/>
      <c r="C105" s="136"/>
      <c r="D105" s="61"/>
      <c r="E105" s="125"/>
      <c r="F105" s="61"/>
      <c r="G105" s="125"/>
      <c r="H105" s="125"/>
      <c r="I105" s="125"/>
      <c r="J105" s="141"/>
      <c r="K105" s="142"/>
      <c r="L105" s="125"/>
      <c r="M105" s="125"/>
    </row>
    <row r="106" spans="1:18" ht="15.75" customHeight="1">
      <c r="A106" s="124" t="s">
        <v>96</v>
      </c>
      <c r="B106" s="133">
        <v>95</v>
      </c>
      <c r="C106" s="137" t="s">
        <v>50</v>
      </c>
      <c r="D106" s="44">
        <v>0</v>
      </c>
      <c r="E106" s="46">
        <f>D106*B106</f>
        <v>0</v>
      </c>
      <c r="F106" s="44">
        <v>0</v>
      </c>
      <c r="G106" s="45">
        <f>F106*B106</f>
        <v>0</v>
      </c>
      <c r="H106" s="45">
        <f>+D106+F106</f>
        <v>0</v>
      </c>
      <c r="I106" s="45">
        <f>E106+G106</f>
        <v>0</v>
      </c>
      <c r="J106" s="102" t="e">
        <f>K106*I106</f>
        <v>#VALUE!</v>
      </c>
      <c r="K106" s="123" t="str">
        <f>$K$12</f>
        <v>XX</v>
      </c>
      <c r="L106" s="45" t="e">
        <f>I106+J106</f>
        <v>#VALUE!</v>
      </c>
      <c r="M106" s="145"/>
      <c r="N106" s="49"/>
      <c r="O106" s="48"/>
      <c r="P106" s="47"/>
      <c r="Q106" s="49"/>
      <c r="R106" s="54"/>
    </row>
    <row r="107" spans="1:18" ht="15.75" customHeight="1">
      <c r="A107" s="135" t="s">
        <v>151</v>
      </c>
      <c r="B107" s="133"/>
      <c r="C107" s="137"/>
      <c r="D107" s="44"/>
      <c r="E107" s="46"/>
      <c r="F107" s="44"/>
      <c r="G107" s="45"/>
      <c r="H107" s="45"/>
      <c r="I107" s="45"/>
      <c r="J107" s="102"/>
      <c r="K107" s="123"/>
      <c r="L107" s="45"/>
      <c r="M107" s="145"/>
      <c r="N107" s="49"/>
      <c r="O107" s="48"/>
      <c r="P107" s="47"/>
      <c r="Q107" s="49"/>
      <c r="R107" s="54"/>
    </row>
    <row r="108" spans="1:18" ht="15.75" customHeight="1">
      <c r="A108" s="135" t="s">
        <v>152</v>
      </c>
      <c r="B108" s="133"/>
      <c r="C108" s="137"/>
      <c r="D108" s="44"/>
      <c r="E108" s="46"/>
      <c r="F108" s="44"/>
      <c r="G108" s="45"/>
      <c r="H108" s="45"/>
      <c r="I108" s="45"/>
      <c r="J108" s="102"/>
      <c r="K108" s="123"/>
      <c r="L108" s="45"/>
      <c r="M108" s="145"/>
      <c r="N108" s="49"/>
      <c r="O108" s="48"/>
      <c r="P108" s="47"/>
      <c r="Q108" s="49"/>
      <c r="R108" s="54"/>
    </row>
    <row r="109" spans="1:18" ht="15.75" customHeight="1">
      <c r="A109" s="124" t="s">
        <v>153</v>
      </c>
      <c r="B109" s="133">
        <v>5.2</v>
      </c>
      <c r="C109" s="137" t="s">
        <v>100</v>
      </c>
      <c r="D109" s="44">
        <v>0</v>
      </c>
      <c r="E109" s="46">
        <f>D109*B109</f>
        <v>0</v>
      </c>
      <c r="F109" s="44">
        <v>0</v>
      </c>
      <c r="G109" s="45">
        <f>F109*B109</f>
        <v>0</v>
      </c>
      <c r="H109" s="45">
        <f>+D109+F109</f>
        <v>0</v>
      </c>
      <c r="I109" s="45">
        <f>E109+G109</f>
        <v>0</v>
      </c>
      <c r="J109" s="102" t="e">
        <f>K109*I109</f>
        <v>#VALUE!</v>
      </c>
      <c r="K109" s="123" t="str">
        <f>$K$12</f>
        <v>XX</v>
      </c>
      <c r="L109" s="45" t="e">
        <f>I109+J109</f>
        <v>#VALUE!</v>
      </c>
      <c r="M109" s="145"/>
      <c r="N109" s="49"/>
      <c r="O109" s="48"/>
      <c r="P109" s="47"/>
      <c r="Q109" s="49"/>
      <c r="R109" s="54"/>
    </row>
    <row r="110" spans="1:13" ht="15.75" customHeight="1">
      <c r="A110" s="135" t="s">
        <v>134</v>
      </c>
      <c r="B110" s="132"/>
      <c r="C110" s="139"/>
      <c r="D110" s="63"/>
      <c r="E110" s="132"/>
      <c r="F110" s="63"/>
      <c r="G110" s="132"/>
      <c r="H110" s="132"/>
      <c r="I110" s="132"/>
      <c r="J110" s="155"/>
      <c r="K110" s="123"/>
      <c r="L110" s="132"/>
      <c r="M110" s="148"/>
    </row>
    <row r="111" spans="1:13" ht="15.75" customHeight="1">
      <c r="A111" s="135" t="s">
        <v>135</v>
      </c>
      <c r="B111" s="125"/>
      <c r="C111" s="136"/>
      <c r="D111" s="61"/>
      <c r="E111" s="125"/>
      <c r="F111" s="61"/>
      <c r="G111" s="125"/>
      <c r="H111" s="125"/>
      <c r="I111" s="125"/>
      <c r="J111" s="141"/>
      <c r="K111" s="142"/>
      <c r="L111" s="125"/>
      <c r="M111" s="125"/>
    </row>
    <row r="112" spans="1:18" ht="15.75" customHeight="1">
      <c r="A112" s="124" t="s">
        <v>161</v>
      </c>
      <c r="B112" s="133">
        <v>34.6</v>
      </c>
      <c r="C112" s="137" t="s">
        <v>100</v>
      </c>
      <c r="D112" s="44">
        <v>0</v>
      </c>
      <c r="E112" s="46">
        <f>D112*B112</f>
        <v>0</v>
      </c>
      <c r="F112" s="44">
        <v>0</v>
      </c>
      <c r="G112" s="45">
        <f>F112*B112</f>
        <v>0</v>
      </c>
      <c r="H112" s="45">
        <f>+D112+F112</f>
        <v>0</v>
      </c>
      <c r="I112" s="45">
        <f>E112+G112</f>
        <v>0</v>
      </c>
      <c r="J112" s="102" t="e">
        <f>K112*I112</f>
        <v>#VALUE!</v>
      </c>
      <c r="K112" s="123" t="str">
        <f>$K$12</f>
        <v>XX</v>
      </c>
      <c r="L112" s="45" t="e">
        <f>I112+J112</f>
        <v>#VALUE!</v>
      </c>
      <c r="M112" s="149"/>
      <c r="N112" s="48"/>
      <c r="O112" s="48"/>
      <c r="P112" s="47"/>
      <c r="Q112" s="48"/>
      <c r="R112" s="54"/>
    </row>
    <row r="113" spans="1:13" ht="15.75" customHeight="1">
      <c r="A113" s="28"/>
      <c r="B113" s="29"/>
      <c r="C113" s="29"/>
      <c r="D113" s="28"/>
      <c r="E113" s="56"/>
      <c r="F113" s="56"/>
      <c r="G113" s="56"/>
      <c r="H113" s="89" t="s">
        <v>101</v>
      </c>
      <c r="I113" s="89"/>
      <c r="J113" s="89"/>
      <c r="K113" s="89"/>
      <c r="L113" s="89"/>
      <c r="M113" s="71" t="e">
        <f>SUM(M16:M112)</f>
        <v>#VALUE!</v>
      </c>
    </row>
    <row r="114" spans="1:13" ht="15.75" customHeight="1">
      <c r="A114" s="64"/>
      <c r="B114" s="65"/>
      <c r="C114" s="66"/>
      <c r="D114" s="67"/>
      <c r="E114" s="57"/>
      <c r="F114" s="57"/>
      <c r="G114" s="67"/>
      <c r="H114" s="68"/>
      <c r="I114" s="67"/>
      <c r="J114" s="70"/>
      <c r="K114" s="104"/>
      <c r="L114" s="70"/>
      <c r="M114" s="57"/>
    </row>
    <row r="115" spans="1:13" ht="15.75" customHeight="1">
      <c r="A115" s="64"/>
      <c r="B115" s="65"/>
      <c r="C115" s="66"/>
      <c r="D115" s="67"/>
      <c r="E115" s="57"/>
      <c r="F115" s="57"/>
      <c r="G115" s="67"/>
      <c r="H115" s="68"/>
      <c r="I115" s="88"/>
      <c r="J115" s="88"/>
      <c r="K115" s="88"/>
      <c r="L115" s="88"/>
      <c r="M115" s="57"/>
    </row>
    <row r="116" spans="1:13" ht="15.75" customHeight="1">
      <c r="A116" s="64"/>
      <c r="B116" s="65"/>
      <c r="C116" s="66"/>
      <c r="D116" s="67"/>
      <c r="E116" s="57"/>
      <c r="F116" s="57"/>
      <c r="G116" s="67"/>
      <c r="H116" s="68"/>
      <c r="I116" s="33"/>
      <c r="J116" s="33"/>
      <c r="K116" s="33"/>
      <c r="L116" s="33"/>
      <c r="M116" s="57"/>
    </row>
    <row r="117" spans="1:13" ht="15.75" customHeight="1">
      <c r="A117" s="64"/>
      <c r="B117" s="65"/>
      <c r="C117" s="66"/>
      <c r="D117" s="67"/>
      <c r="E117" s="57"/>
      <c r="F117" s="57"/>
      <c r="G117" s="67"/>
      <c r="H117" s="68"/>
      <c r="I117" s="33"/>
      <c r="J117" s="33"/>
      <c r="K117" s="33"/>
      <c r="L117" s="33"/>
      <c r="M117" s="57"/>
    </row>
    <row r="118" spans="1:13" ht="15.75" customHeight="1">
      <c r="A118" s="64"/>
      <c r="B118" s="65"/>
      <c r="C118" s="66"/>
      <c r="D118" s="67"/>
      <c r="E118" s="57"/>
      <c r="F118" s="57"/>
      <c r="G118" s="67"/>
      <c r="H118" s="68"/>
      <c r="I118" s="110" t="s">
        <v>163</v>
      </c>
      <c r="J118" s="110"/>
      <c r="K118" s="110"/>
      <c r="L118" s="110"/>
      <c r="M118" s="57"/>
    </row>
    <row r="119" spans="1:13" ht="15.75" customHeight="1">
      <c r="A119" s="64"/>
      <c r="B119" s="65"/>
      <c r="C119" s="66"/>
      <c r="D119" s="67"/>
      <c r="E119" s="57"/>
      <c r="F119" s="57"/>
      <c r="G119" s="67"/>
      <c r="H119" s="68"/>
      <c r="I119" s="33"/>
      <c r="J119" s="33"/>
      <c r="K119" s="33"/>
      <c r="L119" s="33"/>
      <c r="M119" s="57"/>
    </row>
    <row r="120" spans="1:13" ht="15.75" customHeight="1">
      <c r="A120" s="64"/>
      <c r="B120" s="65"/>
      <c r="C120" s="66"/>
      <c r="D120" s="67"/>
      <c r="E120" s="57"/>
      <c r="F120" s="57"/>
      <c r="G120" s="67"/>
      <c r="H120" s="68"/>
      <c r="I120" s="33"/>
      <c r="J120" s="33"/>
      <c r="K120" s="33"/>
      <c r="L120" s="33"/>
      <c r="M120" s="57"/>
    </row>
    <row r="121" spans="1:13" ht="15.75" customHeight="1">
      <c r="A121" s="64"/>
      <c r="B121" s="65"/>
      <c r="C121" s="66"/>
      <c r="D121" s="67"/>
      <c r="E121" s="57"/>
      <c r="F121" s="57"/>
      <c r="G121" s="67"/>
      <c r="H121" s="68"/>
      <c r="I121" s="37"/>
      <c r="J121" s="38"/>
      <c r="K121" s="105"/>
      <c r="L121" s="37"/>
      <c r="M121" s="57"/>
    </row>
    <row r="122" spans="1:13" ht="15.75" customHeight="1">
      <c r="A122" s="64"/>
      <c r="B122" s="65"/>
      <c r="C122" s="66"/>
      <c r="D122" s="67"/>
      <c r="E122" s="57"/>
      <c r="F122" s="57"/>
      <c r="G122" s="67"/>
      <c r="H122" s="68"/>
      <c r="I122" s="37"/>
      <c r="J122" s="38"/>
      <c r="K122" s="105"/>
      <c r="L122" s="37"/>
      <c r="M122" s="57"/>
    </row>
    <row r="123" spans="1:13" ht="15.75" customHeight="1">
      <c r="A123" s="64"/>
      <c r="B123" s="65"/>
      <c r="C123" s="66"/>
      <c r="D123" s="67"/>
      <c r="E123" s="57"/>
      <c r="F123" s="57"/>
      <c r="G123" s="67"/>
      <c r="H123" s="111" t="s">
        <v>164</v>
      </c>
      <c r="I123" s="111"/>
      <c r="J123" s="111"/>
      <c r="K123" s="111"/>
      <c r="L123" s="111"/>
      <c r="M123" s="57"/>
    </row>
    <row r="124" spans="1:13" ht="15.75" customHeight="1">
      <c r="A124" s="64"/>
      <c r="B124" s="65"/>
      <c r="C124" s="66"/>
      <c r="D124" s="67"/>
      <c r="E124" s="57"/>
      <c r="F124" s="57"/>
      <c r="G124" s="67"/>
      <c r="H124" s="110" t="s">
        <v>165</v>
      </c>
      <c r="I124" s="110"/>
      <c r="J124" s="110"/>
      <c r="K124" s="110"/>
      <c r="L124" s="110"/>
      <c r="M124" s="57"/>
    </row>
    <row r="125" spans="1:13" ht="15.75" customHeight="1">
      <c r="A125" s="64"/>
      <c r="B125" s="65"/>
      <c r="C125" s="66"/>
      <c r="D125" s="67"/>
      <c r="E125" s="57"/>
      <c r="F125" s="57"/>
      <c r="G125" s="67"/>
      <c r="H125" s="110" t="s">
        <v>166</v>
      </c>
      <c r="I125" s="110"/>
      <c r="J125" s="110"/>
      <c r="K125" s="110"/>
      <c r="L125" s="110"/>
      <c r="M125" s="57"/>
    </row>
    <row r="126" spans="1:13" ht="15.75" customHeight="1">
      <c r="A126" s="64"/>
      <c r="B126" s="65"/>
      <c r="C126" s="66"/>
      <c r="D126" s="67"/>
      <c r="E126" s="57"/>
      <c r="F126" s="57"/>
      <c r="G126" s="67"/>
      <c r="H126" s="67"/>
      <c r="I126" s="67"/>
      <c r="J126" s="70"/>
      <c r="K126" s="104"/>
      <c r="L126" s="70"/>
      <c r="M126" s="57"/>
    </row>
    <row r="127" spans="1:13" ht="15.75" customHeight="1">
      <c r="A127" s="64"/>
      <c r="B127" s="65"/>
      <c r="C127" s="66"/>
      <c r="D127" s="67"/>
      <c r="E127" s="57"/>
      <c r="F127" s="57"/>
      <c r="G127" s="69"/>
      <c r="H127" s="69"/>
      <c r="I127" s="69"/>
      <c r="J127" s="70"/>
      <c r="K127" s="104"/>
      <c r="L127" s="70"/>
      <c r="M127" s="57"/>
    </row>
    <row r="128" spans="1:13" ht="15.75" customHeight="1">
      <c r="A128" s="64"/>
      <c r="B128" s="65"/>
      <c r="C128" s="66"/>
      <c r="D128" s="67"/>
      <c r="E128" s="57"/>
      <c r="F128" s="57"/>
      <c r="G128" s="69"/>
      <c r="H128" s="69"/>
      <c r="I128" s="69"/>
      <c r="J128" s="70"/>
      <c r="K128" s="104"/>
      <c r="L128" s="70"/>
      <c r="M128" s="57"/>
    </row>
    <row r="129" spans="1:13" ht="15.75" customHeight="1">
      <c r="A129" s="64"/>
      <c r="B129" s="65"/>
      <c r="C129" s="66"/>
      <c r="D129" s="67"/>
      <c r="E129" s="57"/>
      <c r="F129" s="57"/>
      <c r="G129" s="69"/>
      <c r="H129" s="69"/>
      <c r="I129" s="69"/>
      <c r="J129" s="70"/>
      <c r="K129" s="104"/>
      <c r="L129" s="70"/>
      <c r="M129" s="57"/>
    </row>
    <row r="130" spans="1:13" ht="15.75" customHeight="1">
      <c r="A130" s="64"/>
      <c r="B130" s="65"/>
      <c r="C130" s="66"/>
      <c r="D130" s="67"/>
      <c r="E130" s="57"/>
      <c r="F130" s="57"/>
      <c r="G130" s="69"/>
      <c r="H130" s="69"/>
      <c r="I130" s="69"/>
      <c r="J130" s="70"/>
      <c r="K130" s="104"/>
      <c r="L130" s="70"/>
      <c r="M130" s="57"/>
    </row>
    <row r="131" spans="1:13" ht="15.75" customHeight="1">
      <c r="A131" s="64"/>
      <c r="B131" s="65"/>
      <c r="C131" s="66"/>
      <c r="D131" s="67"/>
      <c r="E131" s="57"/>
      <c r="F131" s="57"/>
      <c r="G131" s="69"/>
      <c r="H131" s="69"/>
      <c r="I131" s="69"/>
      <c r="J131" s="70"/>
      <c r="K131" s="104"/>
      <c r="L131" s="70"/>
      <c r="M131" s="57"/>
    </row>
    <row r="132" spans="1:13" ht="15.75" customHeight="1">
      <c r="A132" s="64"/>
      <c r="B132" s="65"/>
      <c r="C132" s="66"/>
      <c r="D132" s="67"/>
      <c r="E132" s="57"/>
      <c r="F132" s="57"/>
      <c r="G132" s="69"/>
      <c r="H132" s="69"/>
      <c r="I132" s="69"/>
      <c r="J132" s="70"/>
      <c r="K132" s="104"/>
      <c r="L132" s="70"/>
      <c r="M132" s="57"/>
    </row>
    <row r="133" spans="1:13" ht="15.75" customHeight="1">
      <c r="A133" s="64"/>
      <c r="B133" s="65"/>
      <c r="C133" s="66"/>
      <c r="D133" s="67"/>
      <c r="E133" s="57"/>
      <c r="F133" s="57"/>
      <c r="G133" s="69"/>
      <c r="H133" s="69"/>
      <c r="I133" s="69"/>
      <c r="J133" s="70"/>
      <c r="K133" s="104"/>
      <c r="L133" s="70"/>
      <c r="M133" s="57"/>
    </row>
    <row r="134" spans="8:12" ht="12.75">
      <c r="H134" s="35"/>
      <c r="I134" s="35"/>
      <c r="J134" s="36"/>
      <c r="L134" s="36"/>
    </row>
    <row r="135" spans="8:12" ht="16.5">
      <c r="H135" s="72"/>
      <c r="I135" s="72"/>
      <c r="J135" s="81"/>
      <c r="K135" s="106"/>
      <c r="L135" s="72"/>
    </row>
    <row r="136" spans="8:12" ht="16.5">
      <c r="H136" s="72"/>
      <c r="I136" s="72"/>
      <c r="J136" s="72"/>
      <c r="K136" s="72"/>
      <c r="L136" s="72"/>
    </row>
    <row r="137" spans="8:13" ht="16.5">
      <c r="H137" s="73"/>
      <c r="I137" s="73"/>
      <c r="J137" s="73"/>
      <c r="K137" s="73"/>
      <c r="L137" s="73"/>
      <c r="M137" s="72"/>
    </row>
    <row r="138" spans="8:13" ht="16.5">
      <c r="H138" s="37"/>
      <c r="I138" s="37"/>
      <c r="J138" s="37"/>
      <c r="K138" s="37"/>
      <c r="L138" s="37"/>
      <c r="M138" s="73"/>
    </row>
    <row r="139" spans="8:13" ht="16.5">
      <c r="H139" s="40"/>
      <c r="I139" s="40"/>
      <c r="J139" s="33"/>
      <c r="K139" s="33"/>
      <c r="L139" s="40"/>
      <c r="M139" s="73"/>
    </row>
    <row r="140" spans="8:13" ht="16.5">
      <c r="H140" s="40"/>
      <c r="I140" s="40"/>
      <c r="J140" s="33"/>
      <c r="K140" s="33"/>
      <c r="L140" s="40"/>
      <c r="M140" s="73"/>
    </row>
    <row r="141" spans="8:13" ht="16.5">
      <c r="H141" s="40"/>
      <c r="I141" s="40"/>
      <c r="J141" s="33"/>
      <c r="K141" s="33"/>
      <c r="L141" s="40"/>
      <c r="M141" s="73"/>
    </row>
    <row r="142" spans="8:13" ht="16.5">
      <c r="H142" s="40"/>
      <c r="I142" s="40"/>
      <c r="J142" s="33"/>
      <c r="K142" s="33"/>
      <c r="L142" s="40"/>
      <c r="M142" s="73"/>
    </row>
    <row r="143" spans="8:13" ht="16.5">
      <c r="H143" s="40"/>
      <c r="I143" s="40"/>
      <c r="J143" s="33"/>
      <c r="K143" s="33"/>
      <c r="L143" s="40"/>
      <c r="M143" s="73"/>
    </row>
    <row r="144" spans="8:13" ht="16.5">
      <c r="H144" s="40"/>
      <c r="I144" s="40"/>
      <c r="J144" s="33"/>
      <c r="K144" s="33"/>
      <c r="L144" s="40"/>
      <c r="M144" s="73"/>
    </row>
    <row r="145" spans="9:13" ht="16.5">
      <c r="I145" s="37"/>
      <c r="J145" s="38"/>
      <c r="K145" s="33"/>
      <c r="L145" s="37"/>
      <c r="M145" s="37"/>
    </row>
    <row r="146" spans="9:13" ht="12.75">
      <c r="I146" s="35"/>
      <c r="J146" s="36"/>
      <c r="K146" s="107"/>
      <c r="L146" s="36"/>
      <c r="M146" s="35"/>
    </row>
    <row r="147" spans="11:13" ht="12.75">
      <c r="K147" s="108"/>
      <c r="L147" s="34"/>
      <c r="M147" s="31"/>
    </row>
    <row r="148" spans="8:13" ht="16.5">
      <c r="H148" s="72"/>
      <c r="I148" s="72"/>
      <c r="J148" s="72"/>
      <c r="K148" s="72"/>
      <c r="L148" s="72"/>
      <c r="M148" s="31"/>
    </row>
    <row r="149" spans="8:13" ht="16.5">
      <c r="H149" s="73"/>
      <c r="I149" s="73"/>
      <c r="J149" s="73"/>
      <c r="K149" s="73"/>
      <c r="L149" s="73"/>
      <c r="M149" s="31"/>
    </row>
    <row r="150" spans="8:13" ht="16.5">
      <c r="H150" s="37"/>
      <c r="I150" s="37"/>
      <c r="J150" s="37"/>
      <c r="K150" s="37"/>
      <c r="L150" s="37"/>
      <c r="M150" s="31"/>
    </row>
    <row r="151" spans="11:13" ht="12.75">
      <c r="K151" s="108"/>
      <c r="L151" s="34"/>
      <c r="M151" s="31"/>
    </row>
    <row r="152" spans="11:13" ht="12.75">
      <c r="K152" s="108"/>
      <c r="L152" s="34"/>
      <c r="M152" s="31"/>
    </row>
    <row r="153" spans="11:13" ht="12.75">
      <c r="K153" s="108"/>
      <c r="L153" s="34"/>
      <c r="M153" s="31"/>
    </row>
    <row r="154" spans="11:13" ht="12.75">
      <c r="K154" s="108"/>
      <c r="L154" s="34"/>
      <c r="M154" s="31"/>
    </row>
    <row r="155" spans="11:13" ht="12.75">
      <c r="K155" s="108"/>
      <c r="L155" s="34"/>
      <c r="M155" s="31"/>
    </row>
    <row r="156" spans="9:13" ht="16.5">
      <c r="I156" s="84"/>
      <c r="J156" s="84"/>
      <c r="K156" s="84"/>
      <c r="L156" s="84"/>
      <c r="M156" s="84"/>
    </row>
    <row r="157" spans="9:13" ht="16.5">
      <c r="I157" s="85"/>
      <c r="J157" s="85"/>
      <c r="K157" s="85"/>
      <c r="L157" s="85"/>
      <c r="M157" s="85"/>
    </row>
    <row r="158" spans="9:13" ht="16.5">
      <c r="I158" s="83"/>
      <c r="J158" s="83"/>
      <c r="K158" s="83"/>
      <c r="L158" s="83"/>
      <c r="M158" s="83"/>
    </row>
  </sheetData>
  <sheetProtection password="ECEA" sheet="1"/>
  <mergeCells count="32">
    <mergeCell ref="A9:M10"/>
    <mergeCell ref="A11:E11"/>
    <mergeCell ref="F11:M11"/>
    <mergeCell ref="A12:E12"/>
    <mergeCell ref="F12:I12"/>
    <mergeCell ref="A13:A15"/>
    <mergeCell ref="B13:B15"/>
    <mergeCell ref="L13:L15"/>
    <mergeCell ref="C13:C15"/>
    <mergeCell ref="I13:I15"/>
    <mergeCell ref="D14:D15"/>
    <mergeCell ref="D13:E13"/>
    <mergeCell ref="F13:G13"/>
    <mergeCell ref="L12:M12"/>
    <mergeCell ref="E14:E15"/>
    <mergeCell ref="F14:F15"/>
    <mergeCell ref="G14:G15"/>
    <mergeCell ref="J14:J15"/>
    <mergeCell ref="K14:K15"/>
    <mergeCell ref="M13:M15"/>
    <mergeCell ref="H13:H15"/>
    <mergeCell ref="J13:K13"/>
    <mergeCell ref="I156:M156"/>
    <mergeCell ref="I157:M157"/>
    <mergeCell ref="I115:L115"/>
    <mergeCell ref="H113:L113"/>
    <mergeCell ref="I118:L118"/>
    <mergeCell ref="I158:M158"/>
    <mergeCell ref="H123:L123"/>
    <mergeCell ref="H124:L124"/>
    <mergeCell ref="H125:L125"/>
    <mergeCell ref="A1:E5"/>
  </mergeCells>
  <printOptions horizontalCentered="1"/>
  <pageMargins left="0.3937007874015748" right="0.3937007874015748" top="0.3937007874015748" bottom="0.3937007874015748" header="0.984251968503937" footer="0.3937007874015748"/>
  <pageSetup fitToHeight="0" horizontalDpi="600" verticalDpi="600" orientation="landscape" paperSize="9" scale="55" r:id="rId1"/>
  <rowBreaks count="2" manualBreakCount="2">
    <brk id="64" max="12" man="1"/>
    <brk id="10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U76"/>
  <sheetViews>
    <sheetView showZeros="0" tabSelected="1" view="pageBreakPreview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16" sqref="C16"/>
    </sheetView>
  </sheetViews>
  <sheetFormatPr defaultColWidth="9.140625" defaultRowHeight="12.75"/>
  <cols>
    <col min="1" max="1" width="67.140625" style="1" bestFit="1" customWidth="1"/>
    <col min="2" max="2" width="21.421875" style="1" bestFit="1" customWidth="1"/>
    <col min="3" max="3" width="10.28125" style="21" bestFit="1" customWidth="1"/>
    <col min="4" max="4" width="21.8515625" style="1" bestFit="1" customWidth="1"/>
    <col min="5" max="5" width="10.28125" style="21" bestFit="1" customWidth="1"/>
    <col min="6" max="6" width="21.57421875" style="2" bestFit="1" customWidth="1"/>
    <col min="7" max="7" width="11.421875" style="1" bestFit="1" customWidth="1"/>
    <col min="8" max="16384" width="9.140625" style="1" customWidth="1"/>
  </cols>
  <sheetData>
    <row r="1" spans="1:7" s="12" customFormat="1" ht="15" customHeight="1">
      <c r="A1" s="112" t="s">
        <v>167</v>
      </c>
      <c r="B1" s="112"/>
      <c r="C1" s="112"/>
      <c r="D1" s="112"/>
      <c r="E1" s="112"/>
      <c r="F1" s="160"/>
      <c r="G1" s="161"/>
    </row>
    <row r="2" spans="1:7" s="12" customFormat="1" ht="15" customHeight="1">
      <c r="A2" s="112"/>
      <c r="B2" s="112"/>
      <c r="C2" s="112"/>
      <c r="D2" s="112"/>
      <c r="E2" s="112"/>
      <c r="F2" s="160"/>
      <c r="G2" s="161"/>
    </row>
    <row r="3" spans="1:7" s="12" customFormat="1" ht="15" customHeight="1">
      <c r="A3" s="112"/>
      <c r="B3" s="112"/>
      <c r="C3" s="112"/>
      <c r="D3" s="112"/>
      <c r="E3" s="112"/>
      <c r="F3" s="160"/>
      <c r="G3" s="161"/>
    </row>
    <row r="4" spans="1:7" s="12" customFormat="1" ht="15" customHeight="1">
      <c r="A4" s="112"/>
      <c r="B4" s="112"/>
      <c r="C4" s="112"/>
      <c r="D4" s="112"/>
      <c r="E4" s="112"/>
      <c r="F4" s="162"/>
      <c r="G4" s="163"/>
    </row>
    <row r="5" spans="1:7" s="12" customFormat="1" ht="15" customHeight="1">
      <c r="A5" s="112"/>
      <c r="B5" s="112"/>
      <c r="C5" s="112"/>
      <c r="D5" s="112"/>
      <c r="E5" s="112"/>
      <c r="F5" s="164"/>
      <c r="G5" s="164"/>
    </row>
    <row r="6" spans="1:7" s="15" customFormat="1" ht="12.75">
      <c r="A6" s="113" t="s">
        <v>168</v>
      </c>
      <c r="B6" s="114"/>
      <c r="C6" s="114"/>
      <c r="D6" s="115"/>
      <c r="E6" s="115"/>
      <c r="F6" s="165"/>
      <c r="G6" s="165"/>
    </row>
    <row r="7" spans="1:7" s="15" customFormat="1" ht="12.75">
      <c r="A7" s="113" t="s">
        <v>168</v>
      </c>
      <c r="B7" s="114"/>
      <c r="C7" s="114"/>
      <c r="D7" s="115"/>
      <c r="E7" s="115"/>
      <c r="F7" s="165"/>
      <c r="G7" s="165"/>
    </row>
    <row r="8" spans="1:7" s="15" customFormat="1" ht="12.75">
      <c r="A8" s="113" t="s">
        <v>168</v>
      </c>
      <c r="B8" s="114"/>
      <c r="C8" s="114"/>
      <c r="D8" s="115"/>
      <c r="E8" s="115"/>
      <c r="F8" s="165"/>
      <c r="G8" s="165"/>
    </row>
    <row r="9" spans="1:7" s="14" customFormat="1" ht="19.5" customHeight="1">
      <c r="A9" s="96" t="s">
        <v>58</v>
      </c>
      <c r="B9" s="96"/>
      <c r="C9" s="96"/>
      <c r="D9" s="96"/>
      <c r="E9" s="96"/>
      <c r="F9" s="96"/>
      <c r="G9" s="96"/>
    </row>
    <row r="10" spans="1:7" s="16" customFormat="1" ht="15.75">
      <c r="A10" s="97" t="s">
        <v>154</v>
      </c>
      <c r="B10" s="97"/>
      <c r="C10" s="97"/>
      <c r="D10" s="97" t="s">
        <v>61</v>
      </c>
      <c r="E10" s="97"/>
      <c r="F10" s="97"/>
      <c r="G10" s="97"/>
    </row>
    <row r="11" spans="1:7" s="16" customFormat="1" ht="15.75">
      <c r="A11" s="98" t="s">
        <v>140</v>
      </c>
      <c r="B11" s="98"/>
      <c r="C11" s="98"/>
      <c r="D11" s="97" t="s">
        <v>62</v>
      </c>
      <c r="E11" s="97"/>
      <c r="F11" s="97"/>
      <c r="G11" s="97"/>
    </row>
    <row r="12" spans="1:7" s="12" customFormat="1" ht="8.25" customHeight="1">
      <c r="A12" s="75"/>
      <c r="B12" s="75"/>
      <c r="C12" s="76"/>
      <c r="D12" s="75"/>
      <c r="E12" s="76"/>
      <c r="F12" s="77"/>
      <c r="G12" s="75"/>
    </row>
    <row r="13" spans="1:7" s="12" customFormat="1" ht="12.75">
      <c r="A13" s="99" t="s">
        <v>22</v>
      </c>
      <c r="B13" s="100" t="s">
        <v>30</v>
      </c>
      <c r="C13" s="100"/>
      <c r="D13" s="100" t="s">
        <v>31</v>
      </c>
      <c r="E13" s="100"/>
      <c r="F13" s="100" t="s">
        <v>23</v>
      </c>
      <c r="G13" s="100"/>
    </row>
    <row r="14" spans="1:7" s="12" customFormat="1" ht="12.75">
      <c r="A14" s="99"/>
      <c r="B14" s="3" t="s">
        <v>24</v>
      </c>
      <c r="C14" s="20" t="s">
        <v>13</v>
      </c>
      <c r="D14" s="3" t="s">
        <v>24</v>
      </c>
      <c r="E14" s="20" t="s">
        <v>13</v>
      </c>
      <c r="F14" s="3" t="s">
        <v>24</v>
      </c>
      <c r="G14" s="3" t="s">
        <v>13</v>
      </c>
    </row>
    <row r="15" spans="1:7" s="12" customFormat="1" ht="25.5" customHeight="1">
      <c r="A15" s="4" t="s">
        <v>36</v>
      </c>
      <c r="B15" s="5"/>
      <c r="C15" s="166">
        <f>-E15</f>
        <v>0</v>
      </c>
      <c r="D15" s="5">
        <f aca="true" t="shared" si="0" ref="D15:D24">E15*$F15</f>
        <v>0</v>
      </c>
      <c r="E15" s="166"/>
      <c r="F15" s="18"/>
      <c r="G15" s="30">
        <f>C15+E15</f>
        <v>0</v>
      </c>
    </row>
    <row r="16" spans="1:7" s="12" customFormat="1" ht="25.5" customHeight="1">
      <c r="A16" s="4" t="s">
        <v>33</v>
      </c>
      <c r="B16" s="5" t="e">
        <f aca="true" t="shared" si="1" ref="B16:B35">C16*$F16</f>
        <v>#VALUE!</v>
      </c>
      <c r="C16" s="167">
        <v>0.7</v>
      </c>
      <c r="D16" s="5" t="e">
        <f t="shared" si="0"/>
        <v>#VALUE!</v>
      </c>
      <c r="E16" s="167">
        <v>0.3</v>
      </c>
      <c r="F16" s="18" t="e">
        <f>'Orçamento '!M16</f>
        <v>#VALUE!</v>
      </c>
      <c r="G16" s="30">
        <f aca="true" t="shared" si="2" ref="G16:G38">C16+E16</f>
        <v>1</v>
      </c>
    </row>
    <row r="17" spans="1:7" s="12" customFormat="1" ht="25.5" customHeight="1">
      <c r="A17" s="4" t="s">
        <v>37</v>
      </c>
      <c r="B17" s="5">
        <f t="shared" si="1"/>
        <v>0</v>
      </c>
      <c r="C17" s="167"/>
      <c r="D17" s="5">
        <f t="shared" si="0"/>
        <v>0</v>
      </c>
      <c r="E17" s="167"/>
      <c r="F17" s="18"/>
      <c r="G17" s="30">
        <f t="shared" si="2"/>
        <v>0</v>
      </c>
    </row>
    <row r="18" spans="1:7" s="12" customFormat="1" ht="25.5" customHeight="1">
      <c r="A18" s="4" t="s">
        <v>38</v>
      </c>
      <c r="B18" s="5">
        <f t="shared" si="1"/>
        <v>0</v>
      </c>
      <c r="C18" s="167"/>
      <c r="D18" s="5">
        <f t="shared" si="0"/>
        <v>0</v>
      </c>
      <c r="E18" s="167">
        <v>0</v>
      </c>
      <c r="F18" s="18"/>
      <c r="G18" s="30">
        <f t="shared" si="2"/>
        <v>0</v>
      </c>
    </row>
    <row r="19" spans="1:7" s="12" customFormat="1" ht="25.5" customHeight="1">
      <c r="A19" s="4" t="s">
        <v>4</v>
      </c>
      <c r="B19" s="5">
        <f t="shared" si="1"/>
        <v>0</v>
      </c>
      <c r="C19" s="168"/>
      <c r="D19" s="5">
        <f t="shared" si="0"/>
        <v>0</v>
      </c>
      <c r="E19" s="167"/>
      <c r="F19" s="18"/>
      <c r="G19" s="30">
        <f t="shared" si="2"/>
        <v>0</v>
      </c>
    </row>
    <row r="20" spans="1:7" s="12" customFormat="1" ht="25.5" customHeight="1">
      <c r="A20" s="4" t="s">
        <v>39</v>
      </c>
      <c r="B20" s="5" t="e">
        <f t="shared" si="1"/>
        <v>#VALUE!</v>
      </c>
      <c r="C20" s="167">
        <v>1</v>
      </c>
      <c r="D20" s="5" t="e">
        <f t="shared" si="0"/>
        <v>#VALUE!</v>
      </c>
      <c r="E20" s="167"/>
      <c r="F20" s="18" t="e">
        <f>'Orçamento '!M29</f>
        <v>#VALUE!</v>
      </c>
      <c r="G20" s="30">
        <f t="shared" si="2"/>
        <v>1</v>
      </c>
    </row>
    <row r="21" spans="1:7" s="12" customFormat="1" ht="25.5" customHeight="1">
      <c r="A21" s="4" t="s">
        <v>34</v>
      </c>
      <c r="B21" s="5" t="e">
        <f t="shared" si="1"/>
        <v>#VALUE!</v>
      </c>
      <c r="C21" s="167">
        <v>0.4</v>
      </c>
      <c r="D21" s="5" t="e">
        <f t="shared" si="0"/>
        <v>#VALUE!</v>
      </c>
      <c r="E21" s="167">
        <v>0.6</v>
      </c>
      <c r="F21" s="18" t="e">
        <f>'Orçamento '!M38</f>
        <v>#VALUE!</v>
      </c>
      <c r="G21" s="30">
        <f t="shared" si="2"/>
        <v>1</v>
      </c>
    </row>
    <row r="22" spans="1:7" s="12" customFormat="1" ht="25.5" customHeight="1">
      <c r="A22" s="4" t="s">
        <v>40</v>
      </c>
      <c r="B22" s="5" t="e">
        <f t="shared" si="1"/>
        <v>#VALUE!</v>
      </c>
      <c r="C22" s="167">
        <v>1</v>
      </c>
      <c r="D22" s="5" t="e">
        <f t="shared" si="0"/>
        <v>#VALUE!</v>
      </c>
      <c r="E22" s="167">
        <v>0</v>
      </c>
      <c r="F22" s="18" t="e">
        <f>'Orçamento '!M45</f>
        <v>#VALUE!</v>
      </c>
      <c r="G22" s="30">
        <f t="shared" si="2"/>
        <v>1</v>
      </c>
    </row>
    <row r="23" spans="1:7" s="12" customFormat="1" ht="25.5" customHeight="1">
      <c r="A23" s="4" t="s">
        <v>41</v>
      </c>
      <c r="B23" s="5">
        <f t="shared" si="1"/>
        <v>0</v>
      </c>
      <c r="C23" s="167"/>
      <c r="D23" s="5">
        <f t="shared" si="0"/>
        <v>0</v>
      </c>
      <c r="E23" s="167"/>
      <c r="F23" s="18"/>
      <c r="G23" s="30">
        <f>C23+E23</f>
        <v>0</v>
      </c>
    </row>
    <row r="24" spans="1:7" s="12" customFormat="1" ht="25.5" customHeight="1">
      <c r="A24" s="4" t="s">
        <v>25</v>
      </c>
      <c r="B24" s="5">
        <f t="shared" si="1"/>
        <v>0</v>
      </c>
      <c r="C24" s="167"/>
      <c r="D24" s="5">
        <f t="shared" si="0"/>
        <v>0</v>
      </c>
      <c r="E24" s="167"/>
      <c r="F24" s="18"/>
      <c r="G24" s="30">
        <f t="shared" si="2"/>
        <v>0</v>
      </c>
    </row>
    <row r="25" spans="1:7" s="12" customFormat="1" ht="25.5" customHeight="1">
      <c r="A25" s="4" t="s">
        <v>57</v>
      </c>
      <c r="B25" s="5">
        <f t="shared" si="1"/>
        <v>0</v>
      </c>
      <c r="C25" s="167"/>
      <c r="D25" s="5"/>
      <c r="E25" s="167"/>
      <c r="F25" s="18"/>
      <c r="G25" s="30">
        <f t="shared" si="2"/>
        <v>0</v>
      </c>
    </row>
    <row r="26" spans="1:7" s="12" customFormat="1" ht="25.5" customHeight="1">
      <c r="A26" s="4" t="s">
        <v>42</v>
      </c>
      <c r="B26" s="5">
        <f t="shared" si="1"/>
        <v>0</v>
      </c>
      <c r="C26" s="167"/>
      <c r="D26" s="5">
        <f>E26*$F26</f>
        <v>0</v>
      </c>
      <c r="E26" s="167"/>
      <c r="F26" s="18"/>
      <c r="G26" s="30">
        <f t="shared" si="2"/>
        <v>0</v>
      </c>
    </row>
    <row r="27" spans="1:7" s="12" customFormat="1" ht="25.5" customHeight="1">
      <c r="A27" s="4" t="s">
        <v>43</v>
      </c>
      <c r="B27" s="5" t="e">
        <f t="shared" si="1"/>
        <v>#VALUE!</v>
      </c>
      <c r="C27" s="167"/>
      <c r="D27" s="5" t="e">
        <f>F27</f>
        <v>#VALUE!</v>
      </c>
      <c r="E27" s="167">
        <v>1</v>
      </c>
      <c r="F27" s="18" t="e">
        <f>'Orçamento '!M66</f>
        <v>#VALUE!</v>
      </c>
      <c r="G27" s="30">
        <f>C27+E27</f>
        <v>1</v>
      </c>
    </row>
    <row r="28" spans="1:7" s="12" customFormat="1" ht="25.5" customHeight="1">
      <c r="A28" s="4" t="s">
        <v>44</v>
      </c>
      <c r="B28" s="5">
        <f t="shared" si="1"/>
        <v>0</v>
      </c>
      <c r="C28" s="167"/>
      <c r="D28" s="5"/>
      <c r="E28" s="167"/>
      <c r="F28" s="18"/>
      <c r="G28" s="30">
        <f t="shared" si="2"/>
        <v>0</v>
      </c>
    </row>
    <row r="29" spans="1:7" s="12" customFormat="1" ht="25.5" customHeight="1">
      <c r="A29" s="4" t="s">
        <v>45</v>
      </c>
      <c r="B29" s="5" t="e">
        <f t="shared" si="1"/>
        <v>#VALUE!</v>
      </c>
      <c r="C29" s="167">
        <v>1</v>
      </c>
      <c r="D29" s="5"/>
      <c r="E29" s="167"/>
      <c r="F29" s="18" t="e">
        <f>'Orçamento '!M70</f>
        <v>#VALUE!</v>
      </c>
      <c r="G29" s="30">
        <f t="shared" si="2"/>
        <v>1</v>
      </c>
    </row>
    <row r="30" spans="1:7" s="12" customFormat="1" ht="25.5" customHeight="1">
      <c r="A30" s="4" t="s">
        <v>46</v>
      </c>
      <c r="B30" s="5" t="e">
        <f t="shared" si="1"/>
        <v>#VALUE!</v>
      </c>
      <c r="C30" s="167">
        <v>1</v>
      </c>
      <c r="D30" s="5"/>
      <c r="E30" s="167"/>
      <c r="F30" s="18" t="e">
        <f>'Orçamento '!M76</f>
        <v>#VALUE!</v>
      </c>
      <c r="G30" s="30">
        <f t="shared" si="2"/>
        <v>1</v>
      </c>
    </row>
    <row r="31" spans="1:7" s="12" customFormat="1" ht="25.5" customHeight="1">
      <c r="A31" s="4" t="s">
        <v>26</v>
      </c>
      <c r="B31" s="5" t="e">
        <f t="shared" si="1"/>
        <v>#VALUE!</v>
      </c>
      <c r="C31" s="167">
        <v>0.5</v>
      </c>
      <c r="D31" s="5" t="e">
        <f aca="true" t="shared" si="3" ref="D31:D38">E31*$F31</f>
        <v>#VALUE!</v>
      </c>
      <c r="E31" s="167">
        <v>0.5</v>
      </c>
      <c r="F31" s="18" t="e">
        <f>'Orçamento '!M80</f>
        <v>#VALUE!</v>
      </c>
      <c r="G31" s="30">
        <f t="shared" si="2"/>
        <v>1</v>
      </c>
    </row>
    <row r="32" spans="1:7" s="12" customFormat="1" ht="25.5" customHeight="1">
      <c r="A32" s="4" t="s">
        <v>27</v>
      </c>
      <c r="B32" s="5" t="e">
        <f t="shared" si="1"/>
        <v>#VALUE!</v>
      </c>
      <c r="C32" s="167">
        <v>0</v>
      </c>
      <c r="D32" s="5" t="e">
        <f t="shared" si="3"/>
        <v>#VALUE!</v>
      </c>
      <c r="E32" s="167">
        <v>1</v>
      </c>
      <c r="F32" s="18" t="e">
        <f>'Orçamento '!M91</f>
        <v>#VALUE!</v>
      </c>
      <c r="G32" s="30">
        <f t="shared" si="2"/>
        <v>1</v>
      </c>
    </row>
    <row r="33" spans="1:7" s="12" customFormat="1" ht="25.5" customHeight="1">
      <c r="A33" s="4" t="s">
        <v>137</v>
      </c>
      <c r="B33" s="5" t="e">
        <f t="shared" si="1"/>
        <v>#VALUE!</v>
      </c>
      <c r="C33" s="167">
        <v>1</v>
      </c>
      <c r="D33" s="5" t="e">
        <f t="shared" si="3"/>
        <v>#VALUE!</v>
      </c>
      <c r="E33" s="167"/>
      <c r="F33" s="18" t="e">
        <f>'Orçamento '!M94</f>
        <v>#VALUE!</v>
      </c>
      <c r="G33" s="30">
        <f>C33+E33</f>
        <v>1</v>
      </c>
    </row>
    <row r="34" spans="1:7" s="12" customFormat="1" ht="25.5" customHeight="1">
      <c r="A34" s="4" t="s">
        <v>47</v>
      </c>
      <c r="B34" s="5">
        <f t="shared" si="1"/>
        <v>0</v>
      </c>
      <c r="C34" s="167"/>
      <c r="D34" s="5">
        <f t="shared" si="3"/>
        <v>0</v>
      </c>
      <c r="E34" s="167"/>
      <c r="F34" s="18"/>
      <c r="G34" s="30">
        <f>C34+E34</f>
        <v>0</v>
      </c>
    </row>
    <row r="35" spans="1:7" s="12" customFormat="1" ht="25.5" customHeight="1">
      <c r="A35" s="4" t="s">
        <v>35</v>
      </c>
      <c r="B35" s="5">
        <f t="shared" si="1"/>
        <v>0</v>
      </c>
      <c r="C35" s="167"/>
      <c r="D35" s="5">
        <f t="shared" si="3"/>
        <v>0</v>
      </c>
      <c r="E35" s="167"/>
      <c r="F35" s="18"/>
      <c r="G35" s="30">
        <f>C35+E35</f>
        <v>0</v>
      </c>
    </row>
    <row r="36" spans="1:7" s="12" customFormat="1" ht="25.5" customHeight="1">
      <c r="A36" s="4" t="s">
        <v>138</v>
      </c>
      <c r="B36" s="5"/>
      <c r="C36" s="167"/>
      <c r="D36" s="5" t="e">
        <f t="shared" si="3"/>
        <v>#VALUE!</v>
      </c>
      <c r="E36" s="167">
        <v>1</v>
      </c>
      <c r="F36" s="18" t="e">
        <f>'Orçamento '!M100</f>
        <v>#VALUE!</v>
      </c>
      <c r="G36" s="30">
        <f>C36+E36</f>
        <v>1</v>
      </c>
    </row>
    <row r="37" spans="1:7" s="12" customFormat="1" ht="25.5" customHeight="1">
      <c r="A37" s="4" t="s">
        <v>56</v>
      </c>
      <c r="B37" s="5">
        <f>C37*$F37</f>
        <v>0</v>
      </c>
      <c r="C37" s="167"/>
      <c r="D37" s="5">
        <f t="shared" si="3"/>
        <v>0</v>
      </c>
      <c r="E37" s="167"/>
      <c r="F37" s="18"/>
      <c r="G37" s="30">
        <f>C37+E37</f>
        <v>0</v>
      </c>
    </row>
    <row r="38" spans="1:7" s="12" customFormat="1" ht="25.5" customHeight="1">
      <c r="A38" s="4" t="s">
        <v>48</v>
      </c>
      <c r="B38" s="5" t="e">
        <f>C38*$F38</f>
        <v>#VALUE!</v>
      </c>
      <c r="C38" s="167"/>
      <c r="D38" s="5" t="e">
        <f t="shared" si="3"/>
        <v>#VALUE!</v>
      </c>
      <c r="E38" s="167">
        <v>1</v>
      </c>
      <c r="F38" s="18" t="e">
        <f>'Orçamento '!M104</f>
        <v>#VALUE!</v>
      </c>
      <c r="G38" s="30">
        <f t="shared" si="2"/>
        <v>1</v>
      </c>
    </row>
    <row r="39" spans="1:7" s="12" customFormat="1" ht="25.5" customHeight="1">
      <c r="A39" s="4" t="s">
        <v>102</v>
      </c>
      <c r="B39" s="5"/>
      <c r="C39" s="167"/>
      <c r="D39" s="5"/>
      <c r="E39" s="167"/>
      <c r="F39" s="18" t="s">
        <v>97</v>
      </c>
      <c r="G39" s="30">
        <f>C39+E39</f>
        <v>0</v>
      </c>
    </row>
    <row r="40" spans="1:7" s="12" customFormat="1" ht="25.5" customHeight="1">
      <c r="A40" s="7" t="s">
        <v>28</v>
      </c>
      <c r="B40" s="8" t="e">
        <f>SUM(B16:B39)</f>
        <v>#VALUE!</v>
      </c>
      <c r="C40" s="6" t="e">
        <f>B40/$F$40</f>
        <v>#VALUE!</v>
      </c>
      <c r="D40" s="8" t="e">
        <f>SUM(D16:D39)</f>
        <v>#VALUE!</v>
      </c>
      <c r="E40" s="6" t="e">
        <f>D40/$F$40</f>
        <v>#VALUE!</v>
      </c>
      <c r="F40" s="18" t="e">
        <f>SUM(B40,D40)</f>
        <v>#VALUE!</v>
      </c>
      <c r="G40" s="30" t="e">
        <f>C40+E40</f>
        <v>#VALUE!</v>
      </c>
    </row>
    <row r="41" spans="1:7" s="12" customFormat="1" ht="25.5" customHeight="1">
      <c r="A41" s="7" t="s">
        <v>29</v>
      </c>
      <c r="B41" s="9" t="e">
        <f>B40</f>
        <v>#VALUE!</v>
      </c>
      <c r="C41" s="17" t="e">
        <f>C40</f>
        <v>#VALUE!</v>
      </c>
      <c r="D41" s="8" t="e">
        <f>B41+D40</f>
        <v>#VALUE!</v>
      </c>
      <c r="E41" s="17" t="e">
        <f>C41+E40</f>
        <v>#VALUE!</v>
      </c>
      <c r="F41" s="11" t="e">
        <f>SUM(F15:F38)</f>
        <v>#VALUE!</v>
      </c>
      <c r="G41" s="10" t="e">
        <f>E41</f>
        <v>#VALUE!</v>
      </c>
    </row>
    <row r="42" spans="1:7" s="12" customFormat="1" ht="10.5" customHeight="1">
      <c r="A42" s="161"/>
      <c r="B42" s="161"/>
      <c r="C42" s="169"/>
      <c r="D42" s="161"/>
      <c r="E42" s="169"/>
      <c r="F42" s="160"/>
      <c r="G42" s="161"/>
    </row>
    <row r="43" spans="1:7" s="12" customFormat="1" ht="10.5" customHeight="1">
      <c r="A43" s="161"/>
      <c r="B43" s="161"/>
      <c r="C43" s="169"/>
      <c r="D43" s="161"/>
      <c r="E43" s="169"/>
      <c r="F43" s="160"/>
      <c r="G43" s="161"/>
    </row>
    <row r="44" spans="1:7" s="12" customFormat="1" ht="10.5" customHeight="1">
      <c r="A44" s="161"/>
      <c r="B44" s="161"/>
      <c r="C44" s="169"/>
      <c r="D44" s="161"/>
      <c r="E44" s="169"/>
      <c r="F44" s="160"/>
      <c r="G44" s="161"/>
    </row>
    <row r="45" spans="1:7" s="12" customFormat="1" ht="10.5" customHeight="1">
      <c r="A45" s="161"/>
      <c r="B45" s="161"/>
      <c r="C45" s="169"/>
      <c r="D45" s="161"/>
      <c r="E45" s="169"/>
      <c r="F45" s="160"/>
      <c r="G45" s="161"/>
    </row>
    <row r="46" spans="1:7" s="12" customFormat="1" ht="10.5" customHeight="1">
      <c r="A46" s="161"/>
      <c r="B46" s="161"/>
      <c r="C46" s="169"/>
      <c r="D46" s="161"/>
      <c r="E46" s="169"/>
      <c r="F46" s="160"/>
      <c r="G46" s="161"/>
    </row>
    <row r="47" spans="1:7" s="12" customFormat="1" ht="15" customHeight="1">
      <c r="A47" s="161"/>
      <c r="B47" s="110" t="s">
        <v>163</v>
      </c>
      <c r="C47" s="110"/>
      <c r="D47" s="110"/>
      <c r="E47" s="110"/>
      <c r="F47" s="110"/>
      <c r="G47" s="161"/>
    </row>
    <row r="48" spans="1:7" s="12" customFormat="1" ht="15" customHeight="1">
      <c r="A48" s="161"/>
      <c r="B48" s="170"/>
      <c r="C48" s="170"/>
      <c r="D48" s="171"/>
      <c r="E48" s="172"/>
      <c r="F48" s="170"/>
      <c r="G48" s="173"/>
    </row>
    <row r="49" spans="1:21" s="12" customFormat="1" ht="15" customHeight="1">
      <c r="A49" s="174"/>
      <c r="B49" s="170"/>
      <c r="C49" s="170"/>
      <c r="D49" s="171"/>
      <c r="E49" s="172"/>
      <c r="F49" s="170"/>
      <c r="G49" s="174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7"/>
    </row>
    <row r="50" spans="1:21" s="12" customFormat="1" ht="15" customHeight="1">
      <c r="A50" s="170"/>
      <c r="B50" s="116"/>
      <c r="C50" s="116"/>
      <c r="D50" s="116"/>
      <c r="E50" s="116"/>
      <c r="F50" s="116"/>
      <c r="G50" s="170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7"/>
    </row>
    <row r="51" spans="1:21" s="12" customFormat="1" ht="15" customHeight="1">
      <c r="A51" s="170"/>
      <c r="B51" s="111" t="s">
        <v>164</v>
      </c>
      <c r="C51" s="111"/>
      <c r="D51" s="111"/>
      <c r="E51" s="111"/>
      <c r="F51" s="111"/>
      <c r="G51" s="17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7"/>
    </row>
    <row r="52" spans="1:21" s="12" customFormat="1" ht="15" customHeight="1">
      <c r="A52" s="175"/>
      <c r="B52" s="110" t="s">
        <v>165</v>
      </c>
      <c r="C52" s="110"/>
      <c r="D52" s="110"/>
      <c r="E52" s="110"/>
      <c r="F52" s="110"/>
      <c r="G52" s="16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s="12" customFormat="1" ht="15" customHeight="1">
      <c r="A53" s="175"/>
      <c r="B53" s="110" t="s">
        <v>166</v>
      </c>
      <c r="C53" s="110"/>
      <c r="D53" s="110"/>
      <c r="E53" s="110"/>
      <c r="F53" s="110"/>
      <c r="G53" s="16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s="12" customFormat="1" ht="15" customHeight="1">
      <c r="A54" s="175"/>
      <c r="B54" s="161"/>
      <c r="C54" s="169"/>
      <c r="D54" s="170"/>
      <c r="E54" s="170"/>
      <c r="F54" s="170"/>
      <c r="G54" s="16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s="12" customFormat="1" ht="15" customHeight="1">
      <c r="A55" s="175"/>
      <c r="B55" s="161"/>
      <c r="C55" s="169"/>
      <c r="D55" s="170"/>
      <c r="E55" s="170"/>
      <c r="F55" s="170"/>
      <c r="G55" s="16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s="12" customFormat="1" ht="15" customHeight="1">
      <c r="A56" s="175"/>
      <c r="B56" s="161"/>
      <c r="C56" s="169"/>
      <c r="D56" s="175"/>
      <c r="E56" s="170"/>
      <c r="F56" s="176"/>
      <c r="G56" s="16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="12" customFormat="1" ht="12.75"/>
    <row r="58" s="12" customFormat="1" ht="12.75"/>
    <row r="59" spans="1:15" s="12" customFormat="1" ht="16.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1:15" s="12" customFormat="1" ht="16.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1:15" s="12" customFormat="1" ht="16.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s="12" customFormat="1" ht="16.5">
      <c r="A62" s="40"/>
      <c r="B62" s="40"/>
      <c r="C62" s="40"/>
      <c r="D62" s="40"/>
      <c r="E62" s="40"/>
      <c r="F62" s="40"/>
      <c r="G62" s="40"/>
      <c r="H62" s="37"/>
      <c r="I62" s="37"/>
      <c r="J62" s="37"/>
      <c r="K62" s="37"/>
      <c r="L62" s="37"/>
      <c r="M62" s="37"/>
      <c r="N62" s="37"/>
      <c r="O62" s="37"/>
    </row>
    <row r="63" spans="1:15" s="12" customFormat="1" ht="16.5">
      <c r="A63" s="40"/>
      <c r="B63" s="40"/>
      <c r="C63" s="40"/>
      <c r="D63" s="40"/>
      <c r="E63" s="40"/>
      <c r="F63" s="40"/>
      <c r="G63" s="40"/>
      <c r="H63" s="37"/>
      <c r="I63" s="37"/>
      <c r="J63" s="37"/>
      <c r="K63" s="37"/>
      <c r="L63" s="37"/>
      <c r="M63" s="37"/>
      <c r="N63" s="37"/>
      <c r="O63" s="37"/>
    </row>
    <row r="64" spans="1:15" s="12" customFormat="1" ht="16.5">
      <c r="A64" s="40"/>
      <c r="B64" s="40"/>
      <c r="C64" s="40"/>
      <c r="D64" s="40"/>
      <c r="E64" s="40"/>
      <c r="F64" s="40"/>
      <c r="G64" s="40"/>
      <c r="H64" s="37"/>
      <c r="I64" s="37"/>
      <c r="J64" s="37"/>
      <c r="K64" s="37"/>
      <c r="L64" s="37"/>
      <c r="M64" s="37"/>
      <c r="N64" s="37"/>
      <c r="O64" s="37"/>
    </row>
    <row r="65" spans="1:15" s="12" customFormat="1" ht="16.5">
      <c r="A65" s="40"/>
      <c r="B65" s="40"/>
      <c r="C65" s="40"/>
      <c r="D65" s="40"/>
      <c r="E65" s="40"/>
      <c r="F65" s="40"/>
      <c r="G65" s="40"/>
      <c r="H65" s="37"/>
      <c r="I65" s="37"/>
      <c r="J65" s="37"/>
      <c r="K65" s="37"/>
      <c r="L65" s="37"/>
      <c r="M65" s="37"/>
      <c r="N65" s="37"/>
      <c r="O65" s="37"/>
    </row>
    <row r="66" spans="1:15" s="12" customFormat="1" ht="12.75">
      <c r="A66" s="13"/>
      <c r="B66" s="13"/>
      <c r="C66" s="1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  <c r="O66" s="36"/>
    </row>
    <row r="67" spans="1:15" s="12" customFormat="1" ht="12.75">
      <c r="A67" s="13"/>
      <c r="B67" s="13"/>
      <c r="C67" s="1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6"/>
      <c r="O67" s="36"/>
    </row>
    <row r="68" s="12" customFormat="1" ht="12.75"/>
    <row r="69" spans="1:21" s="12" customFormat="1" ht="16.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1" s="12" customFormat="1" ht="16.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s="12" customFormat="1" ht="16.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3:5" s="12" customFormat="1" ht="12.75">
      <c r="C72" s="19"/>
      <c r="E72" s="19"/>
    </row>
    <row r="73" spans="1:19" s="12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</sheetData>
  <sheetProtection password="ECEA" sheet="1"/>
  <mergeCells count="14">
    <mergeCell ref="B47:F47"/>
    <mergeCell ref="B51:F51"/>
    <mergeCell ref="B52:F52"/>
    <mergeCell ref="B53:F53"/>
    <mergeCell ref="F13:G13"/>
    <mergeCell ref="D13:E13"/>
    <mergeCell ref="A1:E5"/>
    <mergeCell ref="A9:G9"/>
    <mergeCell ref="A10:C10"/>
    <mergeCell ref="A11:C11"/>
    <mergeCell ref="A13:A14"/>
    <mergeCell ref="B13:C13"/>
    <mergeCell ref="D10:G10"/>
    <mergeCell ref="D11:G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Genifer Cardoso Born</dc:creator>
  <cp:keywords/>
  <dc:description/>
  <cp:lastModifiedBy>Comag</cp:lastModifiedBy>
  <cp:lastPrinted>2016-09-23T16:48:29Z</cp:lastPrinted>
  <dcterms:created xsi:type="dcterms:W3CDTF">2011-11-25T11:08:52Z</dcterms:created>
  <dcterms:modified xsi:type="dcterms:W3CDTF">2016-10-18T12:54:22Z</dcterms:modified>
  <cp:category/>
  <cp:version/>
  <cp:contentType/>
  <cp:contentStatus/>
</cp:coreProperties>
</file>